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760" windowWidth="23260" windowHeight="12580" activeTab="0"/>
  </bookViews>
  <sheets>
    <sheet name="Contribution Report" sheetId="1" r:id="rId1"/>
    <sheet name="Rate Lookup" sheetId="2" r:id="rId2"/>
    <sheet name="Sheet2" sheetId="3" r:id="rId3"/>
  </sheets>
  <definedNames>
    <definedName name="Month">'Rate Lookup'!$S$2:$S$13</definedName>
    <definedName name="Period">'Rate Lookup'!$S$2:$S$25</definedName>
    <definedName name="Period_2017">'Rate Lookup'!$S$2:$S$44</definedName>
    <definedName name="Period_2018">'Rate Lookup'!$S$2:$S$44</definedName>
    <definedName name="Period_list">'Rate Lookup'!$S$2:$T$56</definedName>
    <definedName name="_xlnm.Print_Area" localSheetId="0">OFFSET('Contribution Report'!$A$1,0,0,ROW('Contribution Report'!$A$36)+'Contribution Report'!$K$35+1,COLUMN('Contribution Report'!$J$1))</definedName>
    <definedName name="Year">'Rate Lookup'!#REF!</definedName>
  </definedNames>
  <calcPr fullCalcOnLoad="1"/>
</workbook>
</file>

<file path=xl/sharedStrings.xml><?xml version="1.0" encoding="utf-8"?>
<sst xmlns="http://schemas.openxmlformats.org/spreadsheetml/2006/main" count="313" uniqueCount="153">
  <si>
    <t>SSN</t>
  </si>
  <si>
    <t>Pension</t>
  </si>
  <si>
    <t>Monthly Contribution Report Summary</t>
  </si>
  <si>
    <t>Name</t>
  </si>
  <si>
    <t>LISTED FUNDS OF LABORERS LOCAL 100 &amp; 397</t>
  </si>
  <si>
    <t>Fund Office (314) 367-6555</t>
  </si>
  <si>
    <t>CONTRIBUTIONS REMITTED AFTER THE 15TH OF THE MONTH ARE DELINQUENT.  PAYMENTS RECEIVED AFTER THE 20TH OF THE MONTH WILL BE SUBJECT TO A LIQUIDATED DAMAGES ASSESSMENT OF 10 PERCENT (10%) OF TOTAL CONTRIBUTIONS.</t>
  </si>
  <si>
    <t>Employer:</t>
  </si>
  <si>
    <t>Address:</t>
  </si>
  <si>
    <t>Contact Name:</t>
  </si>
  <si>
    <t>Email:</t>
  </si>
  <si>
    <t>Rates Effective 8/1/2015</t>
  </si>
  <si>
    <t>Annuity</t>
  </si>
  <si>
    <t>Welfare</t>
  </si>
  <si>
    <t>Training</t>
  </si>
  <si>
    <t>Total</t>
  </si>
  <si>
    <t>Double Time</t>
  </si>
  <si>
    <t>Straight Time</t>
  </si>
  <si>
    <t>Time &amp; One-Half Hours</t>
  </si>
  <si>
    <t>Double Time Hours</t>
  </si>
  <si>
    <t>Local #  100/397</t>
  </si>
  <si>
    <t>Subtotal:</t>
  </si>
  <si>
    <t>Liquidated Damages:</t>
  </si>
  <si>
    <t>Adjustment:</t>
  </si>
  <si>
    <t>Total Contribution Due:</t>
  </si>
  <si>
    <t>Print Name:</t>
  </si>
  <si>
    <t>Date:</t>
  </si>
  <si>
    <t>Employers &amp; Laborers Locals 100 &amp; 397 Funds</t>
  </si>
  <si>
    <t>EMPLOYERS COMBINED REPORT OF CONTRIBUTIONS FOR</t>
  </si>
  <si>
    <t>Submit form electronically through:</t>
  </si>
  <si>
    <t>https://www.ekonbenefits.com/securesend</t>
  </si>
  <si>
    <t>Return one hard copy with your remittance to:</t>
  </si>
  <si>
    <t>Make check payable to:</t>
  </si>
  <si>
    <t>Call Ekon Benefits at (314) 367-6555 with questions</t>
  </si>
  <si>
    <t>Straight Time Hours</t>
  </si>
  <si>
    <t>Time &amp;   One-Half</t>
  </si>
  <si>
    <t>Reporting Period:</t>
  </si>
  <si>
    <t>Month, Year</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</si>
  <si>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</si>
  <si>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</si>
  <si>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</si>
  <si>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</si>
  <si>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</si>
  <si>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</si>
  <si>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</si>
  <si>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</si>
  <si>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</si>
  <si>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</si>
  <si>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</si>
  <si>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</si>
  <si>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</si>
  <si>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</si>
  <si>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</si>
  <si>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</si>
  <si>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</si>
  <si>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</si>
  <si>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</si>
  <si>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</si>
  <si>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</si>
  <si>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</si>
  <si>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</si>
  <si>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</si>
  <si>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Rates Effective 8/1/2014</t>
  </si>
  <si>
    <t>January, 2017</t>
  </si>
  <si>
    <t>February, 2017</t>
  </si>
  <si>
    <t>March, 2017</t>
  </si>
  <si>
    <t>April, 2017</t>
  </si>
  <si>
    <t>May, 2017</t>
  </si>
  <si>
    <t>June, 2017</t>
  </si>
  <si>
    <t>July, 2017</t>
  </si>
  <si>
    <t>Rates Effective 8/1/2016</t>
  </si>
  <si>
    <t>The undersigned employer, if not already a signator, hereby becomes a signatory party to the currently applicable collective bargaining agreement with Laborers Locals 100 &amp; 397 covering the type and area of work of the below employees and also to each agreement and Declaration of Trust, and amendments, establishing the funds for which payment is made herewith.</t>
  </si>
  <si>
    <t>ST</t>
  </si>
  <si>
    <t>TH</t>
  </si>
  <si>
    <t>DT</t>
  </si>
  <si>
    <t>Hours</t>
  </si>
  <si>
    <t xml:space="preserve"> x Rate</t>
  </si>
  <si>
    <t>Phone Number:</t>
  </si>
  <si>
    <t>Total Hours</t>
  </si>
  <si>
    <t>Rates Effective 8/1/2017</t>
  </si>
  <si>
    <t>August, 2017</t>
  </si>
  <si>
    <t>September, 2017</t>
  </si>
  <si>
    <t>October, 2017</t>
  </si>
  <si>
    <t>November, 2017</t>
  </si>
  <si>
    <t>December, 2017</t>
  </si>
  <si>
    <t>January, 2018</t>
  </si>
  <si>
    <t>February, 2018</t>
  </si>
  <si>
    <t>March, 2018</t>
  </si>
  <si>
    <t>April, 2018</t>
  </si>
  <si>
    <t>May, 2018</t>
  </si>
  <si>
    <t>June, 2018</t>
  </si>
  <si>
    <t>July, 2018</t>
  </si>
  <si>
    <t>Rates Effective 8/1/2018</t>
  </si>
  <si>
    <t>August, 2018</t>
  </si>
  <si>
    <t>September, 2018</t>
  </si>
  <si>
    <t>October, 2018</t>
  </si>
  <si>
    <t>November, 2018</t>
  </si>
  <si>
    <t>December, 2018</t>
  </si>
  <si>
    <t>January, 2019</t>
  </si>
  <si>
    <t>February, 2019</t>
  </si>
  <si>
    <t>March, 2019</t>
  </si>
  <si>
    <t>April, 2019</t>
  </si>
  <si>
    <t>May, 2019</t>
  </si>
  <si>
    <t>June, 2019</t>
  </si>
  <si>
    <t>July, 2019</t>
  </si>
  <si>
    <t>Commerce Bank</t>
  </si>
  <si>
    <t>P.O. Box 802810</t>
  </si>
  <si>
    <t>Kansas City, MO 64180-2810</t>
  </si>
  <si>
    <t>Rates Effective 8/1/2019</t>
  </si>
  <si>
    <t>August, 2019</t>
  </si>
  <si>
    <t>September, 2019</t>
  </si>
  <si>
    <t>October, 2019</t>
  </si>
  <si>
    <t>November, 2019</t>
  </si>
  <si>
    <t>December, 2019</t>
  </si>
  <si>
    <t>January, 2020</t>
  </si>
  <si>
    <t>February, 2020</t>
  </si>
  <si>
    <t>March, 2020</t>
  </si>
  <si>
    <t>April, 2020</t>
  </si>
  <si>
    <t>May, 2020</t>
  </si>
  <si>
    <t>June, 2020</t>
  </si>
  <si>
    <t>July, 2020</t>
  </si>
  <si>
    <t>Rates Effective 8/1/2020</t>
  </si>
  <si>
    <t>August, 2020</t>
  </si>
  <si>
    <t>September, 2020</t>
  </si>
  <si>
    <t>October, 2020</t>
  </si>
  <si>
    <t>November, 2020</t>
  </si>
  <si>
    <t>December, 2020</t>
  </si>
  <si>
    <t>January, 2021</t>
  </si>
  <si>
    <t>February, 2021</t>
  </si>
  <si>
    <t>March, 2021</t>
  </si>
  <si>
    <t>April, 2021</t>
  </si>
  <si>
    <t>May, 2021</t>
  </si>
  <si>
    <t>June, 2021</t>
  </si>
  <si>
    <t>July, 2021</t>
  </si>
  <si>
    <t>Rates Effective 8/1/2021</t>
  </si>
  <si>
    <t>August, 2021</t>
  </si>
  <si>
    <t>September, 2021</t>
  </si>
  <si>
    <t>October, 2021</t>
  </si>
  <si>
    <t>November, 2021</t>
  </si>
  <si>
    <t>December, 2021</t>
  </si>
  <si>
    <t>January, 2022</t>
  </si>
  <si>
    <t>February, 2022</t>
  </si>
  <si>
    <t>March, 2022</t>
  </si>
  <si>
    <t>April, 2022</t>
  </si>
  <si>
    <t>May, 2022</t>
  </si>
  <si>
    <t>June, 2022</t>
  </si>
  <si>
    <t>July, 2022</t>
  </si>
  <si>
    <t>Rates Effective 8/1/2022</t>
  </si>
  <si>
    <t>August, 2022</t>
  </si>
  <si>
    <t>September, 2022</t>
  </si>
  <si>
    <t>October, 2022</t>
  </si>
  <si>
    <t>November, 2022</t>
  </si>
  <si>
    <t>December, 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</si>
</sst>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0.000"/>
    <numFmt numFmtId="166" formatCode="_(&quot;$&quot;* #,##0.000_);_(&quot;$&quot;* \(#,##0.000\);_(&quot;$&quot;* &quot;-&quot;???_);_(@_)"/>
    <numFmt numFmtId="167" formatCode="000\-00\-0000"/>
  </numFmts>
  <fonts count="67">
    <font>
      <sz val="10"/>
      <color theme="1"/>
      <name val="Arial"/>
      <family val="2"/>
    </font>
    <font>
      <sz val="12"/>
      <color indexed="8"/>
      <name val="Calibri"/>
      <family val="2"/>
    </font>
    <font>
      <sz val="10"/>
      <name val="Arial"/>
      <family val="2"/>
    </font>
    <font>
      <sz val="10"/>
      <color indexed="8"/>
      <name val="Arial"/>
      <family val="2"/>
    </font>
    <font>
      <sz val="10"/>
      <color indexed="8"/>
      <name val="Univers LT Std"/>
      <family val="2"/>
    </font>
    <font>
      <b/>
      <sz val="10"/>
      <color indexed="8"/>
      <name val="Univers LT Std"/>
      <family val="2"/>
    </font>
    <font>
      <b/>
      <sz val="10"/>
      <name val="Univers LT Std"/>
      <family val="2"/>
    </font>
    <font>
      <b/>
      <sz val="14"/>
      <color indexed="8"/>
      <name val="Univers LT Std"/>
      <family val="2"/>
    </font>
    <font>
      <b/>
      <sz val="12"/>
      <color indexed="8"/>
      <name val="Univers LT Std"/>
      <family val="2"/>
    </font>
    <font>
      <u val="single"/>
      <sz val="10"/>
      <color indexed="12"/>
      <name val="Arial"/>
      <family val="2"/>
    </font>
    <font>
      <b/>
      <sz val="10"/>
      <color indexed="10"/>
      <name val="Univers LT Std"/>
      <family val="2"/>
    </font>
    <font>
      <i/>
      <sz val="9"/>
      <color indexed="8"/>
      <name val="Univers LT Std"/>
      <family val="2"/>
    </font>
    <font>
      <sz val="10"/>
      <color indexed="9"/>
      <name val="Univers LT Std"/>
      <family val="2"/>
    </font>
    <font>
      <u val="singleAccounting"/>
      <sz val="10"/>
      <color indexed="8"/>
      <name val="Univers LT Std"/>
      <family val="2"/>
    </font>
    <font>
      <i/>
      <sz val="10"/>
      <name val="Univers LT Std"/>
      <family val="2"/>
    </font>
    <font>
      <b/>
      <i/>
      <sz val="10"/>
      <name val="Univers LT Std"/>
      <family val="2"/>
    </font>
    <font>
      <b/>
      <u val="single"/>
      <sz val="10"/>
      <name val="Univers LT Std"/>
      <family val="2"/>
    </font>
    <font>
      <b/>
      <u val="single"/>
      <sz val="10"/>
      <color indexed="12"/>
      <name val="Arial"/>
      <family val="2"/>
    </font>
    <font>
      <b/>
      <i/>
      <u val="single"/>
      <sz val="10"/>
      <name val="Univers LT Std"/>
      <family val="2"/>
    </font>
    <font>
      <b/>
      <sz val="10"/>
      <name val="Arial"/>
      <family val="2"/>
    </font>
    <font>
      <b/>
      <sz val="10"/>
      <color indexed="8"/>
      <name val="Arial"/>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theme="1"/>
      <name val="Univers LT Std"/>
      <family val="2"/>
    </font>
    <font>
      <b/>
      <sz val="10"/>
      <color theme="1"/>
      <name val="Univers LT Std"/>
      <family val="2"/>
    </font>
    <font>
      <b/>
      <sz val="14"/>
      <color theme="1"/>
      <name val="Univers LT Std"/>
      <family val="2"/>
    </font>
    <font>
      <u val="singleAccounting"/>
      <sz val="10"/>
      <color theme="1"/>
      <name val="Univers LT Std"/>
      <family val="2"/>
    </font>
    <font>
      <b/>
      <sz val="10"/>
      <color rgb="FFFF0000"/>
      <name val="Univers LT Std"/>
      <family val="2"/>
    </font>
    <font>
      <b/>
      <u val="single"/>
      <sz val="10"/>
      <color theme="10"/>
      <name val="Arial"/>
      <family val="2"/>
    </font>
    <font>
      <b/>
      <sz val="10"/>
      <color theme="1"/>
      <name val="Arial"/>
      <family val="2"/>
    </font>
    <font>
      <sz val="10"/>
      <color theme="0"/>
      <name val="Univers LT Std"/>
      <family val="2"/>
    </font>
    <font>
      <b/>
      <sz val="12"/>
      <color theme="1"/>
      <name val="Univers LT Std"/>
      <family val="2"/>
    </font>
    <font>
      <i/>
      <sz val="9"/>
      <color theme="1"/>
      <name val="Univers LT Std"/>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9" tint="-0.24997000396251678"/>
        <bgColor indexed="64"/>
      </patternFill>
    </fill>
    <fill>
      <patternFill patternType="solid">
        <fgColor theme="3" tint="0.799979984760284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top style="medium"/>
      <bottom style="medium"/>
    </border>
    <border>
      <left/>
      <right/>
      <top style="medium"/>
      <bottom style="medium"/>
    </border>
    <border>
      <left/>
      <right style="medium"/>
      <top/>
      <bottom/>
    </border>
    <border>
      <left style="thin"/>
      <right style="thin"/>
      <top/>
      <bottom style="thin"/>
    </border>
    <border>
      <left style="thin"/>
      <right/>
      <top style="medium"/>
      <bottom style="medium"/>
    </border>
    <border>
      <left/>
      <right/>
      <top/>
      <bottom style="medium"/>
    </border>
    <border>
      <left style="medium"/>
      <right/>
      <top/>
      <bottom style="medium"/>
    </border>
    <border>
      <left/>
      <right/>
      <top style="medium"/>
      <bottom/>
    </border>
    <border>
      <left/>
      <right style="medium"/>
      <top style="medium"/>
      <bottom/>
    </border>
    <border>
      <left style="medium"/>
      <right/>
      <top style="medium"/>
      <bottom/>
    </border>
    <border>
      <left style="thin"/>
      <right style="thin"/>
      <top style="medium"/>
      <bottom style="medium"/>
    </border>
    <border>
      <left/>
      <right/>
      <top/>
      <bottom style="thin"/>
    </border>
    <border>
      <left/>
      <right style="medium"/>
      <top/>
      <bottom style="thin"/>
    </border>
    <border>
      <left/>
      <right style="medium"/>
      <top/>
      <bottom style="medium"/>
    </border>
    <border>
      <left/>
      <right style="medium"/>
      <top style="medium"/>
      <bottom style="medium"/>
    </border>
    <border>
      <left/>
      <right/>
      <top style="thin"/>
      <bottom/>
    </border>
    <border>
      <left/>
      <right style="medium"/>
      <top style="thin"/>
      <bottom/>
    </border>
    <border>
      <left style="thin"/>
      <right/>
      <top/>
      <bottom/>
    </border>
    <border>
      <left style="thin"/>
      <right style="thin"/>
      <top/>
      <botto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top style="thin"/>
      <bottom style="medium"/>
    </border>
    <border>
      <left/>
      <right style="thin"/>
      <top style="thin"/>
      <bottom style="medium"/>
    </border>
    <border>
      <left style="medium"/>
      <right/>
      <top style="medium"/>
      <bottom style="thin"/>
    </border>
    <border>
      <left/>
      <right style="thin"/>
      <top style="medium"/>
      <bottom style="thin"/>
    </border>
    <border>
      <left style="medium"/>
      <right/>
      <top style="thin"/>
      <bottom style="medium"/>
    </border>
    <border>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4">
    <xf numFmtId="0" fontId="0" fillId="0" borderId="0" xfId="0" applyAlignment="1">
      <alignment/>
    </xf>
    <xf numFmtId="0" fontId="57" fillId="0" borderId="0" xfId="0" applyFont="1" applyAlignment="1">
      <alignment/>
    </xf>
    <xf numFmtId="0" fontId="57" fillId="0" borderId="0" xfId="0" applyFont="1" applyBorder="1" applyAlignment="1">
      <alignment/>
    </xf>
    <xf numFmtId="0" fontId="58" fillId="0" borderId="0" xfId="0" applyFont="1" applyAlignment="1">
      <alignment/>
    </xf>
    <xf numFmtId="0" fontId="59" fillId="0" borderId="0" xfId="0" applyFont="1" applyAlignment="1">
      <alignment horizontal="center"/>
    </xf>
    <xf numFmtId="0" fontId="57" fillId="0" borderId="0" xfId="0" applyFont="1" applyFill="1" applyAlignment="1">
      <alignment/>
    </xf>
    <xf numFmtId="0" fontId="57" fillId="0" borderId="0" xfId="0" applyFont="1" applyFill="1" applyBorder="1" applyAlignment="1">
      <alignment/>
    </xf>
    <xf numFmtId="164" fontId="57" fillId="0" borderId="10" xfId="42" applyNumberFormat="1" applyFont="1" applyBorder="1" applyAlignment="1" applyProtection="1">
      <alignment/>
      <protection locked="0"/>
    </xf>
    <xf numFmtId="44" fontId="57" fillId="10" borderId="0" xfId="44" applyNumberFormat="1" applyFont="1" applyFill="1" applyBorder="1" applyAlignment="1">
      <alignment horizontal="center"/>
    </xf>
    <xf numFmtId="44" fontId="60" fillId="10" borderId="0" xfId="44" applyNumberFormat="1" applyFont="1" applyFill="1" applyBorder="1" applyAlignment="1">
      <alignment horizontal="center"/>
    </xf>
    <xf numFmtId="0" fontId="57" fillId="0" borderId="0" xfId="0" applyNumberFormat="1" applyFont="1" applyAlignment="1">
      <alignment/>
    </xf>
    <xf numFmtId="0" fontId="58" fillId="13" borderId="11" xfId="0" applyFont="1" applyFill="1" applyBorder="1" applyAlignment="1">
      <alignment horizontal="right"/>
    </xf>
    <xf numFmtId="0" fontId="58" fillId="33" borderId="12" xfId="0" applyFont="1" applyFill="1" applyBorder="1" applyAlignment="1" applyProtection="1">
      <alignment/>
      <protection/>
    </xf>
    <xf numFmtId="0" fontId="58" fillId="33" borderId="13" xfId="0" applyFont="1" applyFill="1" applyBorder="1" applyAlignment="1" applyProtection="1">
      <alignment horizontal="right"/>
      <protection/>
    </xf>
    <xf numFmtId="0" fontId="58" fillId="10" borderId="11" xfId="0" applyFont="1" applyFill="1" applyBorder="1" applyAlignment="1">
      <alignment horizontal="right"/>
    </xf>
    <xf numFmtId="44" fontId="61" fillId="33" borderId="13" xfId="0" applyNumberFormat="1" applyFont="1" applyFill="1" applyBorder="1" applyAlignment="1" applyProtection="1">
      <alignment horizontal="left"/>
      <protection locked="0"/>
    </xf>
    <xf numFmtId="44" fontId="58" fillId="13" borderId="14" xfId="44" applyFont="1" applyFill="1" applyBorder="1" applyAlignment="1">
      <alignment horizontal="left"/>
    </xf>
    <xf numFmtId="0" fontId="15" fillId="0" borderId="0" xfId="0" applyFont="1" applyFill="1" applyBorder="1" applyAlignment="1" applyProtection="1">
      <alignment vertical="top"/>
      <protection/>
    </xf>
    <xf numFmtId="0" fontId="14" fillId="0" borderId="0" xfId="0" applyFont="1" applyFill="1" applyBorder="1" applyAlignment="1" applyProtection="1">
      <alignment vertical="top"/>
      <protection/>
    </xf>
    <xf numFmtId="44" fontId="58" fillId="13" borderId="0" xfId="44" applyFont="1" applyFill="1" applyBorder="1" applyAlignment="1">
      <alignment horizontal="left"/>
    </xf>
    <xf numFmtId="0" fontId="58" fillId="0" borderId="0" xfId="0" applyFont="1" applyFill="1" applyBorder="1" applyAlignment="1">
      <alignment/>
    </xf>
    <xf numFmtId="0" fontId="15" fillId="0" borderId="0" xfId="57" applyFont="1" applyAlignment="1" applyProtection="1">
      <alignment horizontal="left" vertical="top" wrapText="1"/>
      <protection/>
    </xf>
    <xf numFmtId="0" fontId="58" fillId="10" borderId="0" xfId="0" applyFont="1" applyFill="1" applyBorder="1" applyAlignment="1">
      <alignment horizontal="center" wrapText="1"/>
    </xf>
    <xf numFmtId="0" fontId="58" fillId="13" borderId="0" xfId="0" applyFont="1" applyFill="1" applyBorder="1" applyAlignment="1">
      <alignment horizontal="center" wrapText="1"/>
    </xf>
    <xf numFmtId="0" fontId="58" fillId="34" borderId="15" xfId="0" applyFont="1" applyFill="1" applyBorder="1" applyAlignment="1">
      <alignment horizontal="center" wrapText="1"/>
    </xf>
    <xf numFmtId="164" fontId="58" fillId="33" borderId="16" xfId="42" applyNumberFormat="1" applyFont="1" applyFill="1" applyBorder="1" applyAlignment="1">
      <alignment/>
    </xf>
    <xf numFmtId="0" fontId="58" fillId="13" borderId="14" xfId="0" applyFont="1" applyFill="1" applyBorder="1" applyAlignment="1">
      <alignment horizontal="center" wrapText="1"/>
    </xf>
    <xf numFmtId="0" fontId="6" fillId="0" borderId="14" xfId="0" applyFont="1" applyFill="1" applyBorder="1" applyAlignment="1" applyProtection="1">
      <alignment horizontal="right" vertical="top"/>
      <protection/>
    </xf>
    <xf numFmtId="0" fontId="14" fillId="0" borderId="14" xfId="0" applyFont="1" applyFill="1" applyBorder="1" applyAlignment="1" applyProtection="1">
      <alignment vertical="top"/>
      <protection/>
    </xf>
    <xf numFmtId="0" fontId="57" fillId="0" borderId="14" xfId="0" applyFont="1" applyFill="1" applyBorder="1" applyAlignment="1">
      <alignment/>
    </xf>
    <xf numFmtId="0" fontId="58" fillId="32" borderId="0" xfId="0" applyFont="1" applyFill="1" applyBorder="1" applyAlignment="1" applyProtection="1">
      <alignment horizontal="right"/>
      <protection/>
    </xf>
    <xf numFmtId="0" fontId="58" fillId="32" borderId="17" xfId="0" applyFont="1" applyFill="1" applyBorder="1" applyAlignment="1" applyProtection="1">
      <alignment horizontal="right"/>
      <protection/>
    </xf>
    <xf numFmtId="0" fontId="58" fillId="13" borderId="11" xfId="0" applyFont="1" applyFill="1" applyBorder="1" applyAlignment="1" applyProtection="1">
      <alignment/>
      <protection/>
    </xf>
    <xf numFmtId="0" fontId="58" fillId="13" borderId="0" xfId="0" applyFont="1" applyFill="1" applyBorder="1" applyAlignment="1" applyProtection="1">
      <alignment horizontal="right"/>
      <protection/>
    </xf>
    <xf numFmtId="0" fontId="18" fillId="0" borderId="11" xfId="0" applyFont="1" applyFill="1" applyBorder="1" applyAlignment="1" applyProtection="1">
      <alignment horizontal="left"/>
      <protection/>
    </xf>
    <xf numFmtId="0" fontId="58" fillId="13" borderId="0" xfId="0" applyFont="1" applyFill="1" applyBorder="1" applyAlignment="1" applyProtection="1">
      <alignment horizontal="right" vertical="top"/>
      <protection/>
    </xf>
    <xf numFmtId="0" fontId="58" fillId="10" borderId="18" xfId="0" applyFont="1" applyFill="1" applyBorder="1" applyAlignment="1">
      <alignment horizontal="right" vertical="top"/>
    </xf>
    <xf numFmtId="44" fontId="58" fillId="10" borderId="17" xfId="0" applyNumberFormat="1" applyFont="1" applyFill="1" applyBorder="1" applyAlignment="1">
      <alignment horizontal="center" vertical="top"/>
    </xf>
    <xf numFmtId="0" fontId="6" fillId="0" borderId="0" xfId="0" applyFont="1" applyFill="1" applyBorder="1" applyAlignment="1" applyProtection="1">
      <alignment horizontal="right" vertical="top"/>
      <protection/>
    </xf>
    <xf numFmtId="0" fontId="62" fillId="0" borderId="0" xfId="53" applyFont="1" applyFill="1" applyBorder="1" applyAlignment="1">
      <alignment vertical="top"/>
    </xf>
    <xf numFmtId="0" fontId="57" fillId="0" borderId="19" xfId="0" applyFont="1" applyFill="1" applyBorder="1" applyAlignment="1">
      <alignment/>
    </xf>
    <xf numFmtId="0" fontId="57" fillId="0" borderId="20" xfId="0" applyFont="1" applyFill="1" applyBorder="1" applyAlignment="1">
      <alignment/>
    </xf>
    <xf numFmtId="0" fontId="18" fillId="0" borderId="21" xfId="0" applyFont="1" applyFill="1" applyBorder="1" applyAlignment="1" applyProtection="1">
      <alignment horizontal="left" indent="1"/>
      <protection/>
    </xf>
    <xf numFmtId="0" fontId="57" fillId="0" borderId="11" xfId="0" applyFont="1" applyFill="1" applyBorder="1" applyAlignment="1">
      <alignment horizontal="left" indent="1"/>
    </xf>
    <xf numFmtId="0" fontId="16" fillId="0" borderId="11" xfId="0" applyFont="1" applyFill="1" applyBorder="1" applyAlignment="1" applyProtection="1">
      <alignment horizontal="left" vertical="top" indent="1"/>
      <protection/>
    </xf>
    <xf numFmtId="0" fontId="6" fillId="0" borderId="11" xfId="0" applyFont="1" applyFill="1" applyBorder="1" applyAlignment="1" applyProtection="1">
      <alignment horizontal="left" vertical="top" wrapText="1" indent="1"/>
      <protection/>
    </xf>
    <xf numFmtId="0" fontId="14" fillId="0" borderId="11" xfId="0" applyFont="1" applyFill="1" applyBorder="1" applyAlignment="1" applyProtection="1">
      <alignment horizontal="left" vertical="top" indent="1"/>
      <protection/>
    </xf>
    <xf numFmtId="16" fontId="0" fillId="0" borderId="0" xfId="0" applyNumberFormat="1" applyAlignment="1">
      <alignment/>
    </xf>
    <xf numFmtId="0" fontId="63" fillId="0" borderId="0" xfId="0" applyFont="1" applyAlignment="1">
      <alignment/>
    </xf>
    <xf numFmtId="44" fontId="57" fillId="33" borderId="0" xfId="44" applyNumberFormat="1" applyFont="1" applyFill="1" applyBorder="1" applyAlignment="1">
      <alignment horizontal="center"/>
    </xf>
    <xf numFmtId="164" fontId="58" fillId="0" borderId="0" xfId="42" applyNumberFormat="1" applyFont="1" applyFill="1" applyBorder="1" applyAlignment="1">
      <alignment/>
    </xf>
    <xf numFmtId="0" fontId="58" fillId="0" borderId="0" xfId="0" applyFont="1" applyFill="1" applyBorder="1" applyAlignment="1">
      <alignment horizontal="center" wrapText="1"/>
    </xf>
    <xf numFmtId="164" fontId="58" fillId="33" borderId="22" xfId="42" applyNumberFormat="1" applyFont="1" applyFill="1" applyBorder="1" applyAlignment="1">
      <alignment/>
    </xf>
    <xf numFmtId="0" fontId="58" fillId="10" borderId="19" xfId="0" applyFont="1" applyFill="1" applyBorder="1" applyAlignment="1">
      <alignment horizontal="right"/>
    </xf>
    <xf numFmtId="0" fontId="58" fillId="10" borderId="0" xfId="0" applyFont="1" applyFill="1" applyBorder="1" applyAlignment="1">
      <alignment horizontal="right"/>
    </xf>
    <xf numFmtId="0" fontId="58" fillId="10" borderId="17" xfId="0" applyFont="1" applyFill="1" applyBorder="1" applyAlignment="1">
      <alignment horizontal="right" vertical="top"/>
    </xf>
    <xf numFmtId="44" fontId="57" fillId="13" borderId="23" xfId="44" applyFont="1" applyFill="1" applyBorder="1" applyAlignment="1">
      <alignment horizontal="left"/>
    </xf>
    <xf numFmtId="44" fontId="58" fillId="13" borderId="24" xfId="44" applyFont="1" applyFill="1" applyBorder="1" applyAlignment="1">
      <alignment horizontal="left"/>
    </xf>
    <xf numFmtId="44" fontId="6" fillId="13" borderId="14" xfId="44" applyFont="1" applyFill="1" applyBorder="1" applyAlignment="1" applyProtection="1">
      <alignment horizontal="right"/>
      <protection locked="0"/>
    </xf>
    <xf numFmtId="0" fontId="58" fillId="10" borderId="14" xfId="0" applyFont="1" applyFill="1" applyBorder="1" applyAlignment="1">
      <alignment horizontal="center" wrapText="1"/>
    </xf>
    <xf numFmtId="44" fontId="57" fillId="10" borderId="14" xfId="44" applyNumberFormat="1" applyFont="1" applyFill="1" applyBorder="1" applyAlignment="1">
      <alignment horizontal="center"/>
    </xf>
    <xf numFmtId="44" fontId="60" fillId="10" borderId="14" xfId="44" applyNumberFormat="1" applyFont="1" applyFill="1" applyBorder="1" applyAlignment="1">
      <alignment horizontal="center"/>
    </xf>
    <xf numFmtId="44" fontId="58" fillId="10" borderId="25" xfId="0" applyNumberFormat="1" applyFont="1" applyFill="1" applyBorder="1" applyAlignment="1">
      <alignment horizontal="center" vertical="top"/>
    </xf>
    <xf numFmtId="0" fontId="58" fillId="12" borderId="21" xfId="0" applyFont="1" applyFill="1" applyBorder="1" applyAlignment="1" applyProtection="1">
      <alignment/>
      <protection/>
    </xf>
    <xf numFmtId="0" fontId="58" fillId="12" borderId="18" xfId="0" applyFont="1" applyFill="1" applyBorder="1" applyAlignment="1" applyProtection="1">
      <alignment/>
      <protection/>
    </xf>
    <xf numFmtId="0" fontId="58" fillId="35" borderId="11" xfId="0" applyFont="1" applyFill="1" applyBorder="1" applyAlignment="1" applyProtection="1">
      <alignment horizontal="left"/>
      <protection/>
    </xf>
    <xf numFmtId="0" fontId="58" fillId="35" borderId="0" xfId="0" applyFont="1" applyFill="1" applyBorder="1" applyAlignment="1" applyProtection="1">
      <alignment/>
      <protection/>
    </xf>
    <xf numFmtId="0" fontId="57" fillId="35" borderId="0" xfId="0" applyFont="1" applyFill="1" applyBorder="1" applyAlignment="1">
      <alignment/>
    </xf>
    <xf numFmtId="0" fontId="57" fillId="35" borderId="14" xfId="0" applyFont="1" applyFill="1" applyBorder="1" applyAlignment="1">
      <alignment/>
    </xf>
    <xf numFmtId="0" fontId="58" fillId="35" borderId="11" xfId="0" applyFont="1" applyFill="1" applyBorder="1" applyAlignment="1" applyProtection="1">
      <alignment/>
      <protection/>
    </xf>
    <xf numFmtId="0" fontId="57" fillId="35" borderId="0" xfId="0" applyFont="1" applyFill="1" applyBorder="1" applyAlignment="1" applyProtection="1">
      <alignment/>
      <protection locked="0"/>
    </xf>
    <xf numFmtId="0" fontId="57" fillId="0" borderId="13" xfId="0" applyFont="1" applyFill="1" applyBorder="1" applyAlignment="1">
      <alignment/>
    </xf>
    <xf numFmtId="0" fontId="57" fillId="0" borderId="26" xfId="0" applyFont="1" applyFill="1" applyBorder="1" applyAlignment="1">
      <alignment/>
    </xf>
    <xf numFmtId="0" fontId="57" fillId="35" borderId="27" xfId="0" applyFont="1" applyFill="1" applyBorder="1" applyAlignment="1">
      <alignment/>
    </xf>
    <xf numFmtId="0" fontId="57" fillId="35" borderId="28" xfId="0" applyFont="1" applyFill="1" applyBorder="1" applyAlignment="1">
      <alignment/>
    </xf>
    <xf numFmtId="0" fontId="57" fillId="35" borderId="19" xfId="0" applyFont="1" applyFill="1" applyBorder="1" applyAlignment="1">
      <alignment/>
    </xf>
    <xf numFmtId="0" fontId="57" fillId="35" borderId="20" xfId="0" applyFont="1" applyFill="1" applyBorder="1" applyAlignment="1">
      <alignment/>
    </xf>
    <xf numFmtId="0" fontId="19" fillId="0" borderId="17" xfId="53" applyFont="1" applyFill="1" applyBorder="1" applyAlignment="1" applyProtection="1">
      <alignment vertical="top"/>
      <protection/>
    </xf>
    <xf numFmtId="0" fontId="62" fillId="0" borderId="17" xfId="53" applyFont="1" applyFill="1" applyBorder="1" applyAlignment="1" applyProtection="1">
      <alignment vertical="top"/>
      <protection/>
    </xf>
    <xf numFmtId="0" fontId="57" fillId="0" borderId="25" xfId="0" applyFont="1" applyFill="1" applyBorder="1" applyAlignment="1">
      <alignment/>
    </xf>
    <xf numFmtId="0" fontId="14" fillId="32" borderId="11" xfId="0" applyFont="1" applyFill="1" applyBorder="1" applyAlignment="1" applyProtection="1">
      <alignment horizontal="left" vertical="top" wrapText="1"/>
      <protection/>
    </xf>
    <xf numFmtId="0" fontId="14" fillId="32" borderId="0" xfId="0" applyFont="1" applyFill="1" applyBorder="1" applyAlignment="1" applyProtection="1">
      <alignment horizontal="left" vertical="top" wrapText="1"/>
      <protection/>
    </xf>
    <xf numFmtId="0" fontId="14" fillId="32" borderId="14" xfId="0" applyFont="1" applyFill="1" applyBorder="1" applyAlignment="1" applyProtection="1">
      <alignment horizontal="left" vertical="top" wrapText="1"/>
      <protection/>
    </xf>
    <xf numFmtId="0" fontId="58" fillId="0" borderId="0" xfId="0" applyFont="1" applyFill="1" applyAlignment="1">
      <alignment/>
    </xf>
    <xf numFmtId="0" fontId="64" fillId="0" borderId="0" xfId="0" applyFont="1" applyFill="1" applyAlignment="1">
      <alignment/>
    </xf>
    <xf numFmtId="0" fontId="58" fillId="34" borderId="29" xfId="0" applyFont="1" applyFill="1" applyBorder="1" applyAlignment="1">
      <alignment horizontal="center" wrapText="1"/>
    </xf>
    <xf numFmtId="0" fontId="58" fillId="34" borderId="30" xfId="0" applyFont="1" applyFill="1" applyBorder="1" applyAlignment="1">
      <alignment horizontal="center" wrapText="1"/>
    </xf>
    <xf numFmtId="164" fontId="57" fillId="0" borderId="10" xfId="42" applyNumberFormat="1" applyFont="1" applyBorder="1" applyAlignment="1" applyProtection="1">
      <alignment/>
      <protection locked="0"/>
    </xf>
    <xf numFmtId="164" fontId="58" fillId="33" borderId="31" xfId="42" applyNumberFormat="1" applyFont="1" applyFill="1" applyBorder="1" applyAlignment="1">
      <alignment/>
    </xf>
    <xf numFmtId="0" fontId="58" fillId="34" borderId="32" xfId="0" applyFont="1" applyFill="1" applyBorder="1" applyAlignment="1">
      <alignment horizontal="center" wrapText="1"/>
    </xf>
    <xf numFmtId="164" fontId="57" fillId="0" borderId="33" xfId="42" applyNumberFormat="1" applyFont="1" applyBorder="1" applyAlignment="1" applyProtection="1">
      <alignment/>
      <protection locked="0"/>
    </xf>
    <xf numFmtId="164" fontId="57" fillId="0" borderId="34" xfId="42" applyNumberFormat="1" applyFont="1" applyBorder="1" applyAlignment="1" applyProtection="1">
      <alignment/>
      <protection locked="0"/>
    </xf>
    <xf numFmtId="0" fontId="57" fillId="0" borderId="11" xfId="0" applyFont="1" applyBorder="1" applyAlignment="1">
      <alignment/>
    </xf>
    <xf numFmtId="0" fontId="57" fillId="35" borderId="21" xfId="0" applyFont="1" applyFill="1" applyBorder="1" applyAlignment="1">
      <alignment/>
    </xf>
    <xf numFmtId="0" fontId="57" fillId="35" borderId="11" xfId="0" applyFont="1" applyFill="1" applyBorder="1" applyAlignment="1">
      <alignment/>
    </xf>
    <xf numFmtId="0" fontId="57" fillId="0" borderId="12" xfId="0" applyFont="1" applyFill="1" applyBorder="1" applyAlignment="1">
      <alignment/>
    </xf>
    <xf numFmtId="0" fontId="58" fillId="32" borderId="11" xfId="0" applyFont="1" applyFill="1" applyBorder="1" applyAlignment="1" applyProtection="1">
      <alignment/>
      <protection/>
    </xf>
    <xf numFmtId="0" fontId="58" fillId="32" borderId="18" xfId="0" applyFont="1" applyFill="1" applyBorder="1" applyAlignment="1" applyProtection="1">
      <alignment/>
      <protection/>
    </xf>
    <xf numFmtId="164" fontId="57" fillId="0" borderId="35" xfId="42" applyNumberFormat="1" applyFont="1" applyBorder="1" applyAlignment="1" applyProtection="1">
      <alignment/>
      <protection locked="0"/>
    </xf>
    <xf numFmtId="164" fontId="57" fillId="0" borderId="35" xfId="42" applyNumberFormat="1" applyFont="1" applyBorder="1" applyAlignment="1" applyProtection="1">
      <alignment/>
      <protection locked="0"/>
    </xf>
    <xf numFmtId="44" fontId="61" fillId="13" borderId="14" xfId="0" applyNumberFormat="1" applyFont="1" applyFill="1" applyBorder="1" applyAlignment="1" applyProtection="1">
      <alignment horizontal="left"/>
      <protection locked="0"/>
    </xf>
    <xf numFmtId="44" fontId="61" fillId="13" borderId="14" xfId="44" applyFont="1" applyFill="1" applyBorder="1" applyAlignment="1" applyProtection="1">
      <alignment horizontal="right"/>
      <protection locked="0"/>
    </xf>
    <xf numFmtId="165" fontId="57" fillId="13" borderId="0" xfId="44" applyNumberFormat="1" applyFont="1" applyFill="1" applyBorder="1" applyAlignment="1">
      <alignment horizontal="right"/>
    </xf>
    <xf numFmtId="0" fontId="49" fillId="35" borderId="0" xfId="53" applyFill="1" applyBorder="1" applyAlignment="1" applyProtection="1">
      <alignment horizontal="left"/>
      <protection/>
    </xf>
    <xf numFmtId="0" fontId="57" fillId="35" borderId="0" xfId="0" applyFont="1" applyFill="1" applyBorder="1" applyAlignment="1" applyProtection="1">
      <alignment/>
      <protection/>
    </xf>
    <xf numFmtId="0" fontId="57" fillId="12" borderId="17" xfId="0" applyFont="1" applyFill="1" applyBorder="1" applyAlignment="1" applyProtection="1">
      <alignment/>
      <protection/>
    </xf>
    <xf numFmtId="0" fontId="57" fillId="12" borderId="19" xfId="0" applyFont="1" applyFill="1" applyBorder="1" applyAlignment="1" applyProtection="1">
      <alignment/>
      <protection/>
    </xf>
    <xf numFmtId="44" fontId="61" fillId="13" borderId="0" xfId="0" applyNumberFormat="1" applyFont="1" applyFill="1" applyBorder="1" applyAlignment="1" applyProtection="1">
      <alignment horizontal="left"/>
      <protection/>
    </xf>
    <xf numFmtId="0" fontId="57" fillId="0" borderId="10" xfId="0" applyFont="1" applyFill="1" applyBorder="1" applyAlignment="1" applyProtection="1">
      <alignment/>
      <protection locked="0"/>
    </xf>
    <xf numFmtId="0" fontId="57" fillId="0" borderId="10" xfId="0" applyFont="1" applyBorder="1" applyAlignment="1" applyProtection="1">
      <alignment/>
      <protection locked="0"/>
    </xf>
    <xf numFmtId="0" fontId="58" fillId="0" borderId="10" xfId="0" applyFont="1" applyBorder="1" applyAlignment="1" applyProtection="1">
      <alignment/>
      <protection locked="0"/>
    </xf>
    <xf numFmtId="0" fontId="57" fillId="0" borderId="35" xfId="0" applyFont="1" applyBorder="1" applyAlignment="1" applyProtection="1">
      <alignment/>
      <protection locked="0"/>
    </xf>
    <xf numFmtId="44" fontId="61" fillId="13" borderId="14" xfId="0" applyNumberFormat="1" applyFont="1" applyFill="1" applyBorder="1" applyAlignment="1" applyProtection="1">
      <alignment horizontal="left"/>
      <protection/>
    </xf>
    <xf numFmtId="166" fontId="57" fillId="10" borderId="0" xfId="44" applyNumberFormat="1" applyFont="1" applyFill="1" applyBorder="1" applyAlignment="1">
      <alignment horizontal="center"/>
    </xf>
    <xf numFmtId="166" fontId="58" fillId="10" borderId="0" xfId="44" applyNumberFormat="1" applyFont="1" applyFill="1" applyBorder="1" applyAlignment="1">
      <alignment horizontal="center"/>
    </xf>
    <xf numFmtId="166" fontId="57" fillId="13" borderId="23" xfId="44" applyNumberFormat="1" applyFont="1" applyFill="1" applyBorder="1" applyAlignment="1" applyProtection="1">
      <alignment horizontal="right"/>
      <protection/>
    </xf>
    <xf numFmtId="44" fontId="61" fillId="33" borderId="36" xfId="0" applyNumberFormat="1" applyFont="1" applyFill="1" applyBorder="1" applyAlignment="1" applyProtection="1">
      <alignment horizontal="left"/>
      <protection/>
    </xf>
    <xf numFmtId="2" fontId="57" fillId="13" borderId="0" xfId="44" applyNumberFormat="1" applyFont="1" applyFill="1" applyBorder="1" applyAlignment="1">
      <alignment horizontal="right"/>
    </xf>
    <xf numFmtId="0" fontId="19" fillId="0" borderId="18" xfId="53" applyFont="1" applyFill="1" applyBorder="1" applyAlignment="1" applyProtection="1">
      <alignment horizontal="left" vertical="top" indent="4"/>
      <protection/>
    </xf>
    <xf numFmtId="0" fontId="61" fillId="35" borderId="23" xfId="0" applyFont="1" applyFill="1" applyBorder="1" applyAlignment="1" applyProtection="1">
      <alignment horizontal="left"/>
      <protection locked="0"/>
    </xf>
    <xf numFmtId="0" fontId="61" fillId="35" borderId="24" xfId="0" applyFont="1" applyFill="1" applyBorder="1" applyAlignment="1" applyProtection="1">
      <alignment horizontal="left"/>
      <protection locked="0"/>
    </xf>
    <xf numFmtId="49" fontId="65" fillId="34" borderId="12" xfId="0" applyNumberFormat="1" applyFont="1" applyFill="1" applyBorder="1" applyAlignment="1">
      <alignment horizontal="left"/>
    </xf>
    <xf numFmtId="49" fontId="65" fillId="34" borderId="13" xfId="0" applyNumberFormat="1" applyFont="1" applyFill="1" applyBorder="1" applyAlignment="1">
      <alignment horizontal="left"/>
    </xf>
    <xf numFmtId="49" fontId="65" fillId="34" borderId="26" xfId="0" applyNumberFormat="1" applyFont="1" applyFill="1" applyBorder="1" applyAlignment="1">
      <alignment horizontal="left"/>
    </xf>
    <xf numFmtId="0" fontId="15" fillId="0" borderId="0" xfId="57" applyFont="1" applyAlignment="1" applyProtection="1">
      <alignment horizontal="left" vertical="top" wrapText="1"/>
      <protection/>
    </xf>
    <xf numFmtId="0" fontId="59" fillId="0" borderId="0" xfId="0" applyFont="1" applyAlignment="1">
      <alignment horizontal="center"/>
    </xf>
    <xf numFmtId="0" fontId="61" fillId="12" borderId="37" xfId="0" applyFont="1" applyFill="1" applyBorder="1" applyAlignment="1" applyProtection="1">
      <alignment horizontal="center"/>
      <protection locked="0"/>
    </xf>
    <xf numFmtId="0" fontId="61" fillId="12" borderId="38" xfId="0" applyFont="1" applyFill="1" applyBorder="1" applyAlignment="1" applyProtection="1">
      <alignment horizontal="center"/>
      <protection locked="0"/>
    </xf>
    <xf numFmtId="0" fontId="66" fillId="12" borderId="39" xfId="0" applyFont="1" applyFill="1" applyBorder="1" applyAlignment="1" applyProtection="1">
      <alignment horizontal="center"/>
      <protection/>
    </xf>
    <xf numFmtId="0" fontId="66" fillId="12" borderId="40" xfId="0" applyFont="1" applyFill="1" applyBorder="1" applyAlignment="1" applyProtection="1">
      <alignment horizontal="center"/>
      <protection/>
    </xf>
    <xf numFmtId="0" fontId="49" fillId="35" borderId="23" xfId="53" applyFill="1" applyBorder="1" applyAlignment="1" applyProtection="1">
      <alignment horizontal="left"/>
      <protection locked="0"/>
    </xf>
    <xf numFmtId="0" fontId="61" fillId="35" borderId="23" xfId="0" applyFont="1" applyFill="1" applyBorder="1" applyAlignment="1" applyProtection="1">
      <alignment/>
      <protection locked="0"/>
    </xf>
    <xf numFmtId="0" fontId="61" fillId="35" borderId="24" xfId="0" applyFont="1" applyFill="1" applyBorder="1" applyAlignment="1" applyProtection="1">
      <alignment/>
      <protection locked="0"/>
    </xf>
    <xf numFmtId="0" fontId="59" fillId="10" borderId="12" xfId="0" applyFont="1" applyFill="1" applyBorder="1" applyAlignment="1">
      <alignment horizontal="center"/>
    </xf>
    <xf numFmtId="0" fontId="59" fillId="10" borderId="13" xfId="0" applyFont="1" applyFill="1" applyBorder="1" applyAlignment="1">
      <alignment horizontal="center"/>
    </xf>
    <xf numFmtId="0" fontId="59" fillId="10" borderId="26" xfId="0" applyFont="1" applyFill="1" applyBorder="1" applyAlignment="1">
      <alignment horizontal="center"/>
    </xf>
    <xf numFmtId="0" fontId="61" fillId="35" borderId="27" xfId="0" applyFont="1" applyFill="1" applyBorder="1" applyAlignment="1" applyProtection="1">
      <alignment horizontal="left"/>
      <protection/>
    </xf>
    <xf numFmtId="0" fontId="61" fillId="35" borderId="28" xfId="0" applyFont="1" applyFill="1" applyBorder="1" applyAlignment="1" applyProtection="1">
      <alignment horizontal="left"/>
      <protection/>
    </xf>
    <xf numFmtId="0" fontId="14" fillId="32" borderId="21" xfId="0" applyFont="1" applyFill="1" applyBorder="1" applyAlignment="1" applyProtection="1">
      <alignment horizontal="left" vertical="top" wrapText="1"/>
      <protection/>
    </xf>
    <xf numFmtId="0" fontId="14" fillId="32" borderId="19" xfId="0" applyFont="1" applyFill="1" applyBorder="1" applyAlignment="1" applyProtection="1">
      <alignment horizontal="left" vertical="top" wrapText="1"/>
      <protection/>
    </xf>
    <xf numFmtId="0" fontId="14" fillId="32" borderId="20" xfId="0" applyFont="1" applyFill="1" applyBorder="1" applyAlignment="1" applyProtection="1">
      <alignment horizontal="left" vertical="top" wrapText="1"/>
      <protection/>
    </xf>
    <xf numFmtId="0" fontId="14" fillId="32" borderId="11" xfId="0" applyFont="1" applyFill="1" applyBorder="1" applyAlignment="1" applyProtection="1">
      <alignment horizontal="left" vertical="top" wrapText="1"/>
      <protection/>
    </xf>
    <xf numFmtId="0" fontId="14" fillId="32" borderId="0" xfId="0" applyFont="1" applyFill="1" applyBorder="1" applyAlignment="1" applyProtection="1">
      <alignment horizontal="left" vertical="top" wrapText="1"/>
      <protection/>
    </xf>
    <xf numFmtId="0" fontId="14" fillId="32" borderId="14" xfId="0" applyFont="1" applyFill="1" applyBorder="1" applyAlignment="1" applyProtection="1">
      <alignment horizontal="left" vertical="top" wrapText="1"/>
      <protection/>
    </xf>
    <xf numFmtId="0" fontId="59" fillId="13" borderId="21" xfId="0" applyFont="1" applyFill="1" applyBorder="1" applyAlignment="1">
      <alignment horizontal="center" wrapText="1"/>
    </xf>
    <xf numFmtId="0" fontId="59" fillId="13" borderId="19" xfId="0" applyFont="1" applyFill="1" applyBorder="1" applyAlignment="1">
      <alignment horizontal="center" wrapText="1"/>
    </xf>
    <xf numFmtId="0" fontId="59" fillId="13" borderId="20" xfId="0" applyFont="1" applyFill="1" applyBorder="1" applyAlignment="1">
      <alignment horizontal="center" wrapText="1"/>
    </xf>
    <xf numFmtId="0" fontId="59" fillId="13" borderId="18" xfId="0" applyFont="1" applyFill="1" applyBorder="1" applyAlignment="1">
      <alignment horizontal="center" wrapText="1"/>
    </xf>
    <xf numFmtId="0" fontId="59" fillId="13" borderId="17" xfId="0" applyFont="1" applyFill="1" applyBorder="1" applyAlignment="1">
      <alignment horizontal="center" wrapText="1"/>
    </xf>
    <xf numFmtId="0" fontId="59" fillId="13" borderId="25" xfId="0" applyFont="1" applyFill="1" applyBorder="1" applyAlignment="1">
      <alignment horizontal="center" wrapText="1"/>
    </xf>
    <xf numFmtId="0" fontId="57" fillId="0" borderId="41" xfId="0" applyFont="1" applyBorder="1" applyAlignment="1" applyProtection="1">
      <alignment horizontal="left"/>
      <protection locked="0"/>
    </xf>
    <xf numFmtId="0" fontId="57" fillId="0" borderId="42" xfId="0" applyFont="1" applyBorder="1" applyAlignment="1" applyProtection="1">
      <alignment horizontal="left"/>
      <protection locked="0"/>
    </xf>
    <xf numFmtId="0" fontId="57" fillId="0" borderId="43" xfId="0" applyFont="1" applyBorder="1" applyAlignment="1" applyProtection="1">
      <alignment horizontal="left"/>
      <protection locked="0"/>
    </xf>
    <xf numFmtId="0" fontId="61" fillId="32" borderId="23" xfId="0" applyNumberFormat="1" applyFont="1" applyFill="1" applyBorder="1" applyAlignment="1" applyProtection="1">
      <alignment horizontal="left"/>
      <protection locked="0"/>
    </xf>
    <xf numFmtId="0" fontId="61" fillId="32" borderId="24" xfId="0" applyNumberFormat="1" applyFont="1" applyFill="1" applyBorder="1" applyAlignment="1" applyProtection="1">
      <alignment horizontal="left"/>
      <protection locked="0"/>
    </xf>
    <xf numFmtId="0" fontId="61" fillId="32" borderId="27" xfId="0" applyNumberFormat="1" applyFont="1" applyFill="1" applyBorder="1" applyAlignment="1" applyProtection="1">
      <alignment horizontal="left"/>
      <protection/>
    </xf>
    <xf numFmtId="0" fontId="61" fillId="32" borderId="28" xfId="0" applyNumberFormat="1" applyFont="1" applyFill="1" applyBorder="1" applyAlignment="1" applyProtection="1">
      <alignment horizontal="left"/>
      <protection/>
    </xf>
    <xf numFmtId="14" fontId="61" fillId="32" borderId="17" xfId="0" applyNumberFormat="1" applyFont="1" applyFill="1" applyBorder="1" applyAlignment="1" applyProtection="1">
      <alignment horizontal="left"/>
      <protection locked="0"/>
    </xf>
    <xf numFmtId="0" fontId="61" fillId="32" borderId="17" xfId="0" applyNumberFormat="1" applyFont="1" applyFill="1" applyBorder="1" applyAlignment="1" applyProtection="1">
      <alignment horizontal="left"/>
      <protection locked="0"/>
    </xf>
    <xf numFmtId="0" fontId="61" fillId="32" borderId="25" xfId="0" applyNumberFormat="1" applyFont="1" applyFill="1" applyBorder="1" applyAlignment="1" applyProtection="1">
      <alignment horizontal="left"/>
      <protection locked="0"/>
    </xf>
    <xf numFmtId="167" fontId="57" fillId="0" borderId="44" xfId="44" applyNumberFormat="1" applyFont="1" applyBorder="1" applyAlignment="1" applyProtection="1">
      <alignment horizontal="right"/>
      <protection locked="0"/>
    </xf>
    <xf numFmtId="167" fontId="57" fillId="0" borderId="43" xfId="44" applyNumberFormat="1" applyFont="1" applyBorder="1" applyAlignment="1" applyProtection="1">
      <alignment horizontal="right"/>
      <protection locked="0"/>
    </xf>
    <xf numFmtId="0" fontId="58" fillId="34" borderId="45" xfId="0" applyFont="1" applyFill="1" applyBorder="1" applyAlignment="1">
      <alignment horizontal="center" wrapText="1"/>
    </xf>
    <xf numFmtId="0" fontId="58" fillId="34" borderId="46" xfId="0" applyFont="1" applyFill="1" applyBorder="1" applyAlignment="1">
      <alignment horizontal="center" wrapText="1"/>
    </xf>
    <xf numFmtId="167" fontId="57" fillId="0" borderId="47" xfId="44" applyNumberFormat="1" applyFont="1" applyBorder="1" applyAlignment="1" applyProtection="1">
      <alignment horizontal="right"/>
      <protection locked="0"/>
    </xf>
    <xf numFmtId="167" fontId="57" fillId="0" borderId="48" xfId="44" applyNumberFormat="1" applyFont="1" applyBorder="1" applyAlignment="1" applyProtection="1">
      <alignment horizontal="right"/>
      <protection locked="0"/>
    </xf>
    <xf numFmtId="0" fontId="58" fillId="34" borderId="49" xfId="0" applyFont="1" applyFill="1" applyBorder="1" applyAlignment="1">
      <alignment horizontal="left" wrapText="1"/>
    </xf>
    <xf numFmtId="0" fontId="58" fillId="34" borderId="37" xfId="0" applyFont="1" applyFill="1" applyBorder="1" applyAlignment="1">
      <alignment horizontal="left" wrapText="1"/>
    </xf>
    <xf numFmtId="0" fontId="58" fillId="34" borderId="50" xfId="0" applyFont="1" applyFill="1" applyBorder="1" applyAlignment="1">
      <alignment horizontal="left" wrapText="1"/>
    </xf>
    <xf numFmtId="0" fontId="57" fillId="0" borderId="51" xfId="0" applyFont="1" applyBorder="1" applyAlignment="1" applyProtection="1">
      <alignment horizontal="left"/>
      <protection locked="0"/>
    </xf>
    <xf numFmtId="0" fontId="57" fillId="0" borderId="39" xfId="0" applyFont="1" applyBorder="1" applyAlignment="1" applyProtection="1">
      <alignment horizontal="left"/>
      <protection locked="0"/>
    </xf>
    <xf numFmtId="0" fontId="57" fillId="0" borderId="48" xfId="0" applyFont="1" applyBorder="1" applyAlignment="1" applyProtection="1">
      <alignment horizontal="left"/>
      <protection locked="0"/>
    </xf>
    <xf numFmtId="49" fontId="65" fillId="33" borderId="12" xfId="0" applyNumberFormat="1" applyFont="1" applyFill="1" applyBorder="1" applyAlignment="1">
      <alignment horizontal="left"/>
    </xf>
    <xf numFmtId="49" fontId="65" fillId="33" borderId="52" xfId="0" applyNumberFormat="1"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konbenefits.com/securesend" TargetMode="External" /></Relationships>
</file>

<file path=xl/worksheets/sheet1.xml><?xml version="1.0" encoding="utf-8"?>
<worksheet xmlns="http://schemas.openxmlformats.org/spreadsheetml/2006/main" xmlns:r="http://schemas.openxmlformats.org/officeDocument/2006/relationships">
  <sheetPr codeName="Sheet1">
    <pageSetUpPr fitToPage="1"/>
  </sheetPr>
  <dimension ref="A1:U219"/>
  <sheetViews>
    <sheetView showGridLines="0" tabSelected="1" zoomScaleSheetLayoutView="100" zoomScalePageLayoutView="0" workbookViewId="0" topLeftCell="A1">
      <selection activeCell="E37" sqref="E37:F37"/>
    </sheetView>
  </sheetViews>
  <sheetFormatPr defaultColWidth="9.140625" defaultRowHeight="12.75"/>
  <cols>
    <col min="1" max="1" width="9.421875" style="1" customWidth="1"/>
    <col min="2" max="2" width="12.28125" style="1" customWidth="1"/>
    <col min="3" max="3" width="11.7109375" style="1" customWidth="1"/>
    <col min="4" max="4" width="11.421875" style="1" customWidth="1"/>
    <col min="5" max="5" width="13.8515625" style="10" customWidth="1"/>
    <col min="6" max="6" width="13.421875" style="1" customWidth="1"/>
    <col min="7" max="7" width="15.421875" style="1" customWidth="1"/>
    <col min="8" max="8" width="12.421875" style="2" customWidth="1"/>
    <col min="9" max="9" width="11.421875" style="2" customWidth="1"/>
    <col min="10" max="10" width="11.8515625" style="1" customWidth="1"/>
    <col min="11" max="11" width="2.00390625" style="5" hidden="1" customWidth="1"/>
    <col min="12" max="16384" width="9.140625" style="1" customWidth="1"/>
  </cols>
  <sheetData>
    <row r="1" spans="1:11" s="3" customFormat="1" ht="18">
      <c r="A1" s="125" t="s">
        <v>28</v>
      </c>
      <c r="B1" s="125"/>
      <c r="C1" s="125"/>
      <c r="D1" s="125"/>
      <c r="E1" s="125"/>
      <c r="F1" s="125"/>
      <c r="G1" s="125"/>
      <c r="H1" s="125"/>
      <c r="I1" s="125"/>
      <c r="J1" s="125"/>
      <c r="K1" s="83"/>
    </row>
    <row r="2" spans="1:11" s="3" customFormat="1" ht="18">
      <c r="A2" s="125" t="s">
        <v>4</v>
      </c>
      <c r="B2" s="125"/>
      <c r="C2" s="125"/>
      <c r="D2" s="125"/>
      <c r="E2" s="125"/>
      <c r="F2" s="125"/>
      <c r="G2" s="125"/>
      <c r="H2" s="125"/>
      <c r="I2" s="125"/>
      <c r="J2" s="125"/>
      <c r="K2" s="83"/>
    </row>
    <row r="3" spans="1:11" s="3" customFormat="1" ht="18">
      <c r="A3" s="125" t="s">
        <v>5</v>
      </c>
      <c r="B3" s="125"/>
      <c r="C3" s="125"/>
      <c r="D3" s="125"/>
      <c r="E3" s="125"/>
      <c r="F3" s="125"/>
      <c r="G3" s="125"/>
      <c r="H3" s="125"/>
      <c r="I3" s="125"/>
      <c r="J3" s="125"/>
      <c r="K3" s="83"/>
    </row>
    <row r="4" spans="1:11" s="3" customFormat="1" ht="2.25" customHeight="1">
      <c r="A4" s="4"/>
      <c r="B4" s="4"/>
      <c r="C4" s="4"/>
      <c r="D4" s="4"/>
      <c r="E4" s="4"/>
      <c r="F4" s="4"/>
      <c r="G4" s="4"/>
      <c r="H4" s="4"/>
      <c r="I4" s="4"/>
      <c r="J4" s="4"/>
      <c r="K4" s="83"/>
    </row>
    <row r="5" spans="1:10" ht="27.75" customHeight="1">
      <c r="A5" s="124" t="s">
        <v>6</v>
      </c>
      <c r="B5" s="124"/>
      <c r="C5" s="124"/>
      <c r="D5" s="124"/>
      <c r="E5" s="124"/>
      <c r="F5" s="124"/>
      <c r="G5" s="124"/>
      <c r="H5" s="124"/>
      <c r="I5" s="124"/>
      <c r="J5" s="124"/>
    </row>
    <row r="6" spans="1:10" ht="3" customHeight="1" thickBot="1">
      <c r="A6" s="21"/>
      <c r="B6" s="21"/>
      <c r="C6" s="21"/>
      <c r="D6" s="21"/>
      <c r="E6" s="21"/>
      <c r="F6" s="21"/>
      <c r="G6" s="21"/>
      <c r="H6" s="21"/>
      <c r="I6" s="21"/>
      <c r="J6" s="21"/>
    </row>
    <row r="7" spans="1:10" ht="18.75" thickBot="1">
      <c r="A7" s="63" t="s">
        <v>36</v>
      </c>
      <c r="B7" s="106"/>
      <c r="C7" s="106"/>
      <c r="D7" s="126" t="s">
        <v>148</v>
      </c>
      <c r="E7" s="127"/>
      <c r="F7" s="133" t="str">
        <f>VLOOKUP(D7,'Rate Lookup'!S2:T400,2,FALSE)</f>
        <v>Rates Effective 8/1/2022</v>
      </c>
      <c r="G7" s="134"/>
      <c r="H7" s="134"/>
      <c r="I7" s="134"/>
      <c r="J7" s="135"/>
    </row>
    <row r="8" spans="1:10" ht="15" thickBot="1">
      <c r="A8" s="64"/>
      <c r="B8" s="105"/>
      <c r="C8" s="105"/>
      <c r="D8" s="128" t="s">
        <v>37</v>
      </c>
      <c r="E8" s="129"/>
      <c r="F8" s="14"/>
      <c r="G8" s="53"/>
      <c r="H8" s="22" t="s">
        <v>72</v>
      </c>
      <c r="I8" s="22" t="s">
        <v>73</v>
      </c>
      <c r="J8" s="59" t="s">
        <v>74</v>
      </c>
    </row>
    <row r="9" spans="1:10" ht="13.5" thickBot="1">
      <c r="A9" s="92"/>
      <c r="B9" s="2"/>
      <c r="C9" s="2"/>
      <c r="D9" s="2"/>
      <c r="E9" s="2"/>
      <c r="F9" s="14" t="s">
        <v>13</v>
      </c>
      <c r="G9" s="54"/>
      <c r="H9" s="8">
        <f>VLOOKUP($F$7,'Rate Lookup'!$A$3:$Q$11,3,FALSE)</f>
        <v>8.6</v>
      </c>
      <c r="I9" s="113">
        <f>VLOOKUP($F$7,'Rate Lookup'!$A$3:$Q$11,4,FALSE)</f>
        <v>12.899999999999999</v>
      </c>
      <c r="J9" s="60">
        <f>VLOOKUP($F$7,'Rate Lookup'!$A$3:$Q$11,5,FALSE)</f>
        <v>17.2</v>
      </c>
    </row>
    <row r="10" spans="1:10" ht="12.75">
      <c r="A10" s="93"/>
      <c r="B10" s="75"/>
      <c r="C10" s="75"/>
      <c r="D10" s="75"/>
      <c r="E10" s="76"/>
      <c r="F10" s="14" t="s">
        <v>1</v>
      </c>
      <c r="G10" s="54"/>
      <c r="H10" s="8">
        <f>VLOOKUP($F$7,'Rate Lookup'!$A$3:$Q$11,7,FALSE)</f>
        <v>11.4</v>
      </c>
      <c r="I10" s="113">
        <f>VLOOKUP($F$7,'Rate Lookup'!$A$3:$Q$11,8,FALSE)</f>
        <v>17.1</v>
      </c>
      <c r="J10" s="60">
        <f>VLOOKUP($F$7,'Rate Lookup'!$A$3:$Q$11,9,FALSE)</f>
        <v>22.8</v>
      </c>
    </row>
    <row r="11" spans="1:10" s="5" customFormat="1" ht="12.75">
      <c r="A11" s="69" t="s">
        <v>7</v>
      </c>
      <c r="B11" s="104"/>
      <c r="C11" s="119"/>
      <c r="D11" s="119"/>
      <c r="E11" s="120"/>
      <c r="F11" s="14" t="s">
        <v>12</v>
      </c>
      <c r="G11" s="54"/>
      <c r="H11" s="8">
        <f>VLOOKUP($F$7,'Rate Lookup'!$A$3:$Q$11,11,FALSE)</f>
        <v>6.5</v>
      </c>
      <c r="I11" s="113">
        <f>VLOOKUP($F$7,'Rate Lookup'!$A$3:$Q$11,12,FALSE)</f>
        <v>9.75</v>
      </c>
      <c r="J11" s="60">
        <f>VLOOKUP($F$7,'Rate Lookup'!$A$3:$Q$11,13,FALSE)</f>
        <v>13</v>
      </c>
    </row>
    <row r="12" spans="1:10" s="5" customFormat="1" ht="15.75">
      <c r="A12" s="94"/>
      <c r="B12" s="67"/>
      <c r="C12" s="73"/>
      <c r="D12" s="73"/>
      <c r="E12" s="74"/>
      <c r="F12" s="14" t="s">
        <v>14</v>
      </c>
      <c r="G12" s="54"/>
      <c r="H12" s="9">
        <f>VLOOKUP($F$7,'Rate Lookup'!$A$3:$Q$11,15,FALSE)</f>
        <v>0.8</v>
      </c>
      <c r="I12" s="9">
        <f>VLOOKUP($F$7,'Rate Lookup'!$A$3:$Q$11,16,FALSE)</f>
        <v>0.8</v>
      </c>
      <c r="J12" s="61">
        <f>VLOOKUP($F$7,'Rate Lookup'!$A$3:$Q$106,17,FALSE)</f>
        <v>0.8</v>
      </c>
    </row>
    <row r="13" spans="1:10" s="5" customFormat="1" ht="13.5" thickBot="1">
      <c r="A13" s="65" t="s">
        <v>9</v>
      </c>
      <c r="B13" s="66"/>
      <c r="C13" s="131"/>
      <c r="D13" s="131"/>
      <c r="E13" s="132"/>
      <c r="F13" s="36" t="s">
        <v>15</v>
      </c>
      <c r="G13" s="55"/>
      <c r="H13" s="37">
        <f>SUM(H9:H12)</f>
        <v>27.3</v>
      </c>
      <c r="I13" s="114">
        <f>SUM(I9:I12)</f>
        <v>40.55</v>
      </c>
      <c r="J13" s="62">
        <f>SUM(J9:J12)</f>
        <v>53.8</v>
      </c>
    </row>
    <row r="14" spans="1:10" s="5" customFormat="1" ht="12.75">
      <c r="A14" s="94"/>
      <c r="B14" s="67"/>
      <c r="C14" s="67"/>
      <c r="D14" s="67"/>
      <c r="E14" s="68"/>
      <c r="F14" s="144" t="s">
        <v>2</v>
      </c>
      <c r="G14" s="145"/>
      <c r="H14" s="145"/>
      <c r="I14" s="145"/>
      <c r="J14" s="146"/>
    </row>
    <row r="15" spans="1:21" s="5" customFormat="1" ht="13.5" thickBot="1">
      <c r="A15" s="69" t="s">
        <v>8</v>
      </c>
      <c r="B15" s="104"/>
      <c r="C15" s="119"/>
      <c r="D15" s="119"/>
      <c r="E15" s="120"/>
      <c r="F15" s="147"/>
      <c r="G15" s="148"/>
      <c r="H15" s="148"/>
      <c r="I15" s="148"/>
      <c r="J15" s="149"/>
      <c r="U15" s="1"/>
    </row>
    <row r="16" spans="1:10" s="5" customFormat="1" ht="13.5">
      <c r="A16" s="65"/>
      <c r="B16" s="66"/>
      <c r="C16" s="103"/>
      <c r="D16" s="103"/>
      <c r="E16" s="103"/>
      <c r="F16" s="11"/>
      <c r="G16" s="23" t="s">
        <v>72</v>
      </c>
      <c r="H16" s="23" t="s">
        <v>73</v>
      </c>
      <c r="I16" s="23" t="s">
        <v>74</v>
      </c>
      <c r="J16" s="26"/>
    </row>
    <row r="17" spans="1:10" s="5" customFormat="1" ht="12.75">
      <c r="A17" s="65"/>
      <c r="B17" s="66"/>
      <c r="C17" s="119"/>
      <c r="D17" s="119"/>
      <c r="E17" s="120"/>
      <c r="F17" s="11" t="s">
        <v>75</v>
      </c>
      <c r="G17" s="117">
        <f>H35</f>
        <v>0</v>
      </c>
      <c r="H17" s="102">
        <f>I35</f>
        <v>0</v>
      </c>
      <c r="I17" s="102">
        <f>J35</f>
        <v>0</v>
      </c>
      <c r="J17" s="16"/>
    </row>
    <row r="18" spans="1:10" s="5" customFormat="1" ht="12.75">
      <c r="A18" s="65"/>
      <c r="B18" s="66"/>
      <c r="C18" s="103"/>
      <c r="D18" s="103"/>
      <c r="E18" s="103"/>
      <c r="F18" s="11" t="s">
        <v>76</v>
      </c>
      <c r="G18" s="56">
        <f>H13</f>
        <v>27.3</v>
      </c>
      <c r="H18" s="115">
        <f>I13</f>
        <v>40.55</v>
      </c>
      <c r="I18" s="56">
        <f>J13</f>
        <v>53.8</v>
      </c>
      <c r="J18" s="57"/>
    </row>
    <row r="19" spans="1:10" s="5" customFormat="1" ht="12.75">
      <c r="A19" s="69" t="s">
        <v>77</v>
      </c>
      <c r="B19" s="104"/>
      <c r="C19" s="119"/>
      <c r="D19" s="119"/>
      <c r="E19" s="120"/>
      <c r="F19" s="11" t="s">
        <v>15</v>
      </c>
      <c r="G19" s="19">
        <f>ROUND(G17*G18,2)</f>
        <v>0</v>
      </c>
      <c r="H19" s="19">
        <f>ROUND(H17*H18,2)</f>
        <v>0</v>
      </c>
      <c r="I19" s="19">
        <f>ROUND(I17*I18,2)</f>
        <v>0</v>
      </c>
      <c r="J19" s="58"/>
    </row>
    <row r="20" spans="1:10" s="5" customFormat="1" ht="12.75">
      <c r="A20" s="65"/>
      <c r="B20" s="66"/>
      <c r="C20" s="103"/>
      <c r="D20" s="103"/>
      <c r="E20" s="103"/>
      <c r="F20" s="32"/>
      <c r="G20" s="33"/>
      <c r="H20" s="107"/>
      <c r="I20" s="33" t="s">
        <v>21</v>
      </c>
      <c r="J20" s="112">
        <f>SUM(G19:I19)</f>
        <v>0</v>
      </c>
    </row>
    <row r="21" spans="1:10" s="5" customFormat="1" ht="12.75">
      <c r="A21" s="65" t="s">
        <v>10</v>
      </c>
      <c r="B21" s="104"/>
      <c r="C21" s="130"/>
      <c r="D21" s="119"/>
      <c r="E21" s="120"/>
      <c r="F21" s="32"/>
      <c r="G21" s="33"/>
      <c r="H21" s="107"/>
      <c r="I21" s="33" t="s">
        <v>22</v>
      </c>
      <c r="J21" s="101"/>
    </row>
    <row r="22" spans="1:10" s="5" customFormat="1" ht="13.5" thickBot="1">
      <c r="A22" s="69"/>
      <c r="B22" s="70"/>
      <c r="C22" s="136"/>
      <c r="D22" s="136"/>
      <c r="E22" s="137"/>
      <c r="F22" s="32"/>
      <c r="G22" s="33"/>
      <c r="H22" s="107"/>
      <c r="I22" s="35" t="s">
        <v>23</v>
      </c>
      <c r="J22" s="100"/>
    </row>
    <row r="23" spans="1:10" s="5" customFormat="1" ht="13.5" thickBot="1">
      <c r="A23" s="94"/>
      <c r="B23" s="67"/>
      <c r="C23" s="67"/>
      <c r="D23" s="67"/>
      <c r="E23" s="67"/>
      <c r="F23" s="12"/>
      <c r="G23" s="13"/>
      <c r="H23" s="15"/>
      <c r="I23" s="13" t="s">
        <v>24</v>
      </c>
      <c r="J23" s="116">
        <f>+J22+J21+J20</f>
        <v>0</v>
      </c>
    </row>
    <row r="24" spans="1:10" s="5" customFormat="1" ht="13.5" thickBot="1">
      <c r="A24" s="95"/>
      <c r="B24" s="71"/>
      <c r="C24" s="71"/>
      <c r="D24" s="71"/>
      <c r="E24" s="72"/>
      <c r="F24" s="42" t="s">
        <v>29</v>
      </c>
      <c r="G24" s="40"/>
      <c r="H24" s="40"/>
      <c r="I24" s="40"/>
      <c r="J24" s="41"/>
    </row>
    <row r="25" spans="1:10" s="5" customFormat="1" ht="12.75">
      <c r="A25" s="138" t="s">
        <v>71</v>
      </c>
      <c r="B25" s="139"/>
      <c r="C25" s="139"/>
      <c r="D25" s="139"/>
      <c r="E25" s="140"/>
      <c r="F25" s="43"/>
      <c r="G25" s="39" t="s">
        <v>30</v>
      </c>
      <c r="H25" s="6"/>
      <c r="I25" s="6"/>
      <c r="J25" s="29"/>
    </row>
    <row r="26" spans="1:10" s="5" customFormat="1" ht="12.75">
      <c r="A26" s="141"/>
      <c r="B26" s="142"/>
      <c r="C26" s="142"/>
      <c r="D26" s="142"/>
      <c r="E26" s="143"/>
      <c r="F26" s="44" t="s">
        <v>32</v>
      </c>
      <c r="G26" s="38"/>
      <c r="H26" s="17"/>
      <c r="I26" s="18"/>
      <c r="J26" s="28"/>
    </row>
    <row r="27" spans="1:10" s="5" customFormat="1" ht="12.75">
      <c r="A27" s="141"/>
      <c r="B27" s="142"/>
      <c r="C27" s="142"/>
      <c r="D27" s="142"/>
      <c r="E27" s="143"/>
      <c r="F27" s="44"/>
      <c r="G27" s="17" t="s">
        <v>27</v>
      </c>
      <c r="H27" s="6"/>
      <c r="I27" s="6"/>
      <c r="J27" s="27"/>
    </row>
    <row r="28" spans="1:10" s="5" customFormat="1" ht="12.75">
      <c r="A28" s="141"/>
      <c r="B28" s="142"/>
      <c r="C28" s="142"/>
      <c r="D28" s="142"/>
      <c r="E28" s="143"/>
      <c r="F28" s="46"/>
      <c r="G28" s="17"/>
      <c r="H28" s="17"/>
      <c r="I28" s="18"/>
      <c r="J28" s="28"/>
    </row>
    <row r="29" spans="1:10" s="5" customFormat="1" ht="12.75">
      <c r="A29" s="141"/>
      <c r="B29" s="142"/>
      <c r="C29" s="142"/>
      <c r="D29" s="142"/>
      <c r="E29" s="143"/>
      <c r="F29" s="44" t="s">
        <v>31</v>
      </c>
      <c r="G29" s="6"/>
      <c r="H29" s="17"/>
      <c r="I29" s="18"/>
      <c r="J29" s="29"/>
    </row>
    <row r="30" spans="1:10" s="5" customFormat="1" ht="12.75">
      <c r="A30" s="141"/>
      <c r="B30" s="142"/>
      <c r="C30" s="142"/>
      <c r="D30" s="142"/>
      <c r="E30" s="143"/>
      <c r="F30" s="45"/>
      <c r="G30" s="17" t="s">
        <v>105</v>
      </c>
      <c r="H30" s="17"/>
      <c r="I30" s="18"/>
      <c r="J30" s="29"/>
    </row>
    <row r="31" spans="1:10" s="5" customFormat="1" ht="12.75">
      <c r="A31" s="80"/>
      <c r="B31" s="81"/>
      <c r="C31" s="81"/>
      <c r="D31" s="81"/>
      <c r="E31" s="82"/>
      <c r="F31" s="46"/>
      <c r="G31" s="17" t="s">
        <v>106</v>
      </c>
      <c r="H31" s="17"/>
      <c r="I31" s="18"/>
      <c r="J31" s="29"/>
    </row>
    <row r="32" spans="1:10" s="5" customFormat="1" ht="12.75">
      <c r="A32" s="96"/>
      <c r="B32" s="30" t="s">
        <v>25</v>
      </c>
      <c r="C32" s="153"/>
      <c r="D32" s="153"/>
      <c r="E32" s="154"/>
      <c r="F32" s="46"/>
      <c r="G32" s="17" t="s">
        <v>107</v>
      </c>
      <c r="H32" s="17"/>
      <c r="I32" s="18"/>
      <c r="J32" s="29"/>
    </row>
    <row r="33" spans="1:10" s="5" customFormat="1" ht="12.75">
      <c r="A33" s="96"/>
      <c r="B33" s="30"/>
      <c r="C33" s="155"/>
      <c r="D33" s="155"/>
      <c r="E33" s="156"/>
      <c r="F33" s="34"/>
      <c r="G33" s="20"/>
      <c r="H33" s="6"/>
      <c r="I33" s="6"/>
      <c r="J33" s="29"/>
    </row>
    <row r="34" spans="1:10" s="5" customFormat="1" ht="13.5" thickBot="1">
      <c r="A34" s="97"/>
      <c r="B34" s="31" t="s">
        <v>26</v>
      </c>
      <c r="C34" s="157"/>
      <c r="D34" s="158"/>
      <c r="E34" s="159"/>
      <c r="F34" s="118" t="s">
        <v>33</v>
      </c>
      <c r="G34" s="77"/>
      <c r="H34" s="78"/>
      <c r="I34" s="77"/>
      <c r="J34" s="79"/>
    </row>
    <row r="35" spans="1:11" s="5" customFormat="1" ht="16.5" thickBot="1">
      <c r="A35" s="121">
        <f>C11</f>
        <v>0</v>
      </c>
      <c r="B35" s="122"/>
      <c r="C35" s="122"/>
      <c r="D35" s="122"/>
      <c r="E35" s="123"/>
      <c r="F35" s="172" t="s">
        <v>78</v>
      </c>
      <c r="G35" s="173"/>
      <c r="H35" s="52">
        <f>SUM(H37:H214)</f>
        <v>0</v>
      </c>
      <c r="I35" s="25">
        <f>SUM(I37:I219)</f>
        <v>0</v>
      </c>
      <c r="J35" s="88">
        <f>SUM(J37:J219)</f>
        <v>0</v>
      </c>
      <c r="K35" s="84">
        <f>COUNTA(A37:C219)</f>
        <v>0</v>
      </c>
    </row>
    <row r="36" spans="1:11" s="5" customFormat="1" ht="27.75">
      <c r="A36" s="166" t="s">
        <v>3</v>
      </c>
      <c r="B36" s="167"/>
      <c r="C36" s="167"/>
      <c r="D36" s="168"/>
      <c r="E36" s="162" t="s">
        <v>0</v>
      </c>
      <c r="F36" s="163"/>
      <c r="G36" s="24" t="s">
        <v>20</v>
      </c>
      <c r="H36" s="85" t="s">
        <v>34</v>
      </c>
      <c r="I36" s="86" t="s">
        <v>18</v>
      </c>
      <c r="J36" s="89" t="s">
        <v>19</v>
      </c>
      <c r="K36" s="6"/>
    </row>
    <row r="37" spans="1:11" s="5" customFormat="1" ht="12.75">
      <c r="A37" s="150"/>
      <c r="B37" s="151"/>
      <c r="C37" s="151"/>
      <c r="D37" s="152"/>
      <c r="E37" s="160"/>
      <c r="F37" s="161"/>
      <c r="G37" s="108"/>
      <c r="H37" s="87"/>
      <c r="I37" s="7"/>
      <c r="J37" s="90"/>
      <c r="K37" s="50"/>
    </row>
    <row r="38" spans="1:12" ht="12.75">
      <c r="A38" s="150"/>
      <c r="B38" s="151"/>
      <c r="C38" s="151"/>
      <c r="D38" s="152"/>
      <c r="E38" s="160"/>
      <c r="F38" s="161"/>
      <c r="G38" s="109"/>
      <c r="H38" s="87"/>
      <c r="I38" s="7"/>
      <c r="J38" s="90"/>
      <c r="K38" s="51"/>
      <c r="L38" s="5"/>
    </row>
    <row r="39" spans="1:11" s="6" customFormat="1" ht="12.75">
      <c r="A39" s="150"/>
      <c r="B39" s="151"/>
      <c r="C39" s="151"/>
      <c r="D39" s="152"/>
      <c r="E39" s="160"/>
      <c r="F39" s="161"/>
      <c r="G39" s="108"/>
      <c r="H39" s="87"/>
      <c r="I39" s="7"/>
      <c r="J39" s="90"/>
      <c r="K39" s="50"/>
    </row>
    <row r="40" spans="1:12" ht="12.75">
      <c r="A40" s="150"/>
      <c r="B40" s="151"/>
      <c r="C40" s="151"/>
      <c r="D40" s="152"/>
      <c r="E40" s="160"/>
      <c r="F40" s="161"/>
      <c r="G40" s="109"/>
      <c r="H40" s="87"/>
      <c r="I40" s="7"/>
      <c r="J40" s="90"/>
      <c r="K40" s="50"/>
      <c r="L40" s="5"/>
    </row>
    <row r="41" spans="1:12" ht="12.75">
      <c r="A41" s="150"/>
      <c r="B41" s="151"/>
      <c r="C41" s="151"/>
      <c r="D41" s="152"/>
      <c r="E41" s="160"/>
      <c r="F41" s="161"/>
      <c r="G41" s="109"/>
      <c r="H41" s="87"/>
      <c r="I41" s="7"/>
      <c r="J41" s="90"/>
      <c r="K41" s="50"/>
      <c r="L41" s="5"/>
    </row>
    <row r="42" spans="1:12" ht="12.75">
      <c r="A42" s="150"/>
      <c r="B42" s="151"/>
      <c r="C42" s="151"/>
      <c r="D42" s="152"/>
      <c r="E42" s="160"/>
      <c r="F42" s="161"/>
      <c r="G42" s="109"/>
      <c r="H42" s="87"/>
      <c r="I42" s="7"/>
      <c r="J42" s="90"/>
      <c r="K42" s="50"/>
      <c r="L42" s="5"/>
    </row>
    <row r="43" spans="1:12" ht="12.75">
      <c r="A43" s="150"/>
      <c r="B43" s="151"/>
      <c r="C43" s="151"/>
      <c r="D43" s="152"/>
      <c r="E43" s="160"/>
      <c r="F43" s="161"/>
      <c r="G43" s="109"/>
      <c r="H43" s="87"/>
      <c r="I43" s="7"/>
      <c r="J43" s="90"/>
      <c r="K43" s="50"/>
      <c r="L43" s="5"/>
    </row>
    <row r="44" spans="1:12" ht="12.75">
      <c r="A44" s="150"/>
      <c r="B44" s="151"/>
      <c r="C44" s="151"/>
      <c r="D44" s="152"/>
      <c r="E44" s="160"/>
      <c r="F44" s="161"/>
      <c r="G44" s="109"/>
      <c r="H44" s="87"/>
      <c r="I44" s="7"/>
      <c r="J44" s="90"/>
      <c r="K44" s="50"/>
      <c r="L44" s="5"/>
    </row>
    <row r="45" spans="1:12" ht="12.75">
      <c r="A45" s="150"/>
      <c r="B45" s="151"/>
      <c r="C45" s="151"/>
      <c r="D45" s="152"/>
      <c r="E45" s="160"/>
      <c r="F45" s="161"/>
      <c r="G45" s="109"/>
      <c r="H45" s="87"/>
      <c r="I45" s="7"/>
      <c r="J45" s="90"/>
      <c r="K45" s="50"/>
      <c r="L45" s="5"/>
    </row>
    <row r="46" spans="1:12" s="3" customFormat="1" ht="12.75">
      <c r="A46" s="150"/>
      <c r="B46" s="151"/>
      <c r="C46" s="151"/>
      <c r="D46" s="152"/>
      <c r="E46" s="160"/>
      <c r="F46" s="161"/>
      <c r="G46" s="110"/>
      <c r="H46" s="87"/>
      <c r="I46" s="7"/>
      <c r="J46" s="90"/>
      <c r="K46" s="50"/>
      <c r="L46" s="83"/>
    </row>
    <row r="47" spans="1:12" s="3" customFormat="1" ht="12.75">
      <c r="A47" s="150"/>
      <c r="B47" s="151"/>
      <c r="C47" s="151"/>
      <c r="D47" s="152"/>
      <c r="E47" s="160"/>
      <c r="F47" s="161"/>
      <c r="G47" s="110"/>
      <c r="H47" s="87"/>
      <c r="I47" s="7"/>
      <c r="J47" s="90"/>
      <c r="K47" s="50"/>
      <c r="L47" s="83"/>
    </row>
    <row r="48" spans="1:12" ht="12.75">
      <c r="A48" s="150"/>
      <c r="B48" s="151"/>
      <c r="C48" s="151"/>
      <c r="D48" s="152"/>
      <c r="E48" s="160"/>
      <c r="F48" s="161"/>
      <c r="G48" s="109"/>
      <c r="H48" s="87"/>
      <c r="I48" s="7"/>
      <c r="J48" s="90"/>
      <c r="K48" s="50"/>
      <c r="L48" s="5"/>
    </row>
    <row r="49" spans="1:12" ht="12.75">
      <c r="A49" s="150"/>
      <c r="B49" s="151"/>
      <c r="C49" s="151"/>
      <c r="D49" s="152"/>
      <c r="E49" s="160"/>
      <c r="F49" s="161"/>
      <c r="G49" s="109"/>
      <c r="H49" s="87"/>
      <c r="I49" s="7"/>
      <c r="J49" s="90"/>
      <c r="K49" s="50"/>
      <c r="L49" s="5"/>
    </row>
    <row r="50" spans="1:12" ht="12.75">
      <c r="A50" s="150"/>
      <c r="B50" s="151"/>
      <c r="C50" s="151"/>
      <c r="D50" s="152"/>
      <c r="E50" s="160"/>
      <c r="F50" s="161"/>
      <c r="G50" s="109"/>
      <c r="H50" s="87"/>
      <c r="I50" s="7"/>
      <c r="J50" s="90"/>
      <c r="K50" s="50"/>
      <c r="L50" s="5"/>
    </row>
    <row r="51" spans="1:12" ht="12.75">
      <c r="A51" s="150"/>
      <c r="B51" s="151"/>
      <c r="C51" s="151"/>
      <c r="D51" s="152"/>
      <c r="E51" s="160"/>
      <c r="F51" s="161"/>
      <c r="G51" s="109"/>
      <c r="H51" s="87"/>
      <c r="I51" s="7"/>
      <c r="J51" s="90"/>
      <c r="K51" s="50"/>
      <c r="L51" s="5"/>
    </row>
    <row r="52" spans="1:12" ht="12.75">
      <c r="A52" s="150"/>
      <c r="B52" s="151"/>
      <c r="C52" s="151"/>
      <c r="D52" s="152"/>
      <c r="E52" s="160"/>
      <c r="F52" s="161"/>
      <c r="G52" s="109"/>
      <c r="H52" s="87"/>
      <c r="I52" s="7"/>
      <c r="J52" s="90"/>
      <c r="K52" s="50"/>
      <c r="L52" s="5"/>
    </row>
    <row r="53" spans="1:12" ht="12.75">
      <c r="A53" s="150"/>
      <c r="B53" s="151"/>
      <c r="C53" s="151"/>
      <c r="D53" s="152"/>
      <c r="E53" s="160"/>
      <c r="F53" s="161"/>
      <c r="G53" s="109"/>
      <c r="H53" s="87"/>
      <c r="I53" s="7"/>
      <c r="J53" s="90"/>
      <c r="K53" s="50"/>
      <c r="L53" s="5"/>
    </row>
    <row r="54" spans="1:12" ht="12.75">
      <c r="A54" s="150"/>
      <c r="B54" s="151"/>
      <c r="C54" s="151"/>
      <c r="D54" s="152"/>
      <c r="E54" s="160"/>
      <c r="F54" s="161"/>
      <c r="G54" s="109"/>
      <c r="H54" s="87"/>
      <c r="I54" s="7"/>
      <c r="J54" s="90"/>
      <c r="K54" s="50"/>
      <c r="L54" s="5"/>
    </row>
    <row r="55" spans="1:12" ht="12.75">
      <c r="A55" s="150"/>
      <c r="B55" s="151"/>
      <c r="C55" s="151"/>
      <c r="D55" s="152"/>
      <c r="E55" s="160"/>
      <c r="F55" s="161"/>
      <c r="G55" s="109"/>
      <c r="H55" s="87"/>
      <c r="I55" s="7"/>
      <c r="J55" s="90"/>
      <c r="K55" s="50"/>
      <c r="L55" s="5"/>
    </row>
    <row r="56" spans="1:12" ht="12.75">
      <c r="A56" s="150"/>
      <c r="B56" s="151"/>
      <c r="C56" s="151"/>
      <c r="D56" s="152"/>
      <c r="E56" s="160"/>
      <c r="F56" s="161"/>
      <c r="G56" s="109"/>
      <c r="H56" s="87"/>
      <c r="I56" s="7"/>
      <c r="J56" s="90"/>
      <c r="K56" s="50"/>
      <c r="L56" s="5"/>
    </row>
    <row r="57" spans="1:12" ht="12.75">
      <c r="A57" s="150"/>
      <c r="B57" s="151"/>
      <c r="C57" s="151"/>
      <c r="D57" s="152"/>
      <c r="E57" s="160"/>
      <c r="F57" s="161"/>
      <c r="G57" s="109"/>
      <c r="H57" s="87"/>
      <c r="I57" s="7"/>
      <c r="J57" s="90"/>
      <c r="K57" s="50"/>
      <c r="L57" s="5"/>
    </row>
    <row r="58" spans="1:12" ht="12.75">
      <c r="A58" s="150"/>
      <c r="B58" s="151"/>
      <c r="C58" s="151"/>
      <c r="D58" s="152"/>
      <c r="E58" s="160"/>
      <c r="F58" s="161"/>
      <c r="G58" s="109"/>
      <c r="H58" s="87"/>
      <c r="I58" s="7"/>
      <c r="J58" s="90"/>
      <c r="K58" s="50"/>
      <c r="L58" s="5"/>
    </row>
    <row r="59" spans="1:12" ht="12.75">
      <c r="A59" s="150"/>
      <c r="B59" s="151"/>
      <c r="C59" s="151"/>
      <c r="D59" s="152"/>
      <c r="E59" s="160"/>
      <c r="F59" s="161"/>
      <c r="G59" s="109"/>
      <c r="H59" s="87"/>
      <c r="I59" s="7"/>
      <c r="J59" s="90"/>
      <c r="K59" s="50"/>
      <c r="L59" s="5"/>
    </row>
    <row r="60" spans="1:12" ht="12.75">
      <c r="A60" s="150"/>
      <c r="B60" s="151"/>
      <c r="C60" s="151"/>
      <c r="D60" s="152"/>
      <c r="E60" s="160"/>
      <c r="F60" s="161"/>
      <c r="G60" s="109"/>
      <c r="H60" s="87"/>
      <c r="I60" s="7"/>
      <c r="J60" s="90"/>
      <c r="K60" s="50"/>
      <c r="L60" s="5"/>
    </row>
    <row r="61" spans="1:12" ht="12.75">
      <c r="A61" s="150"/>
      <c r="B61" s="151"/>
      <c r="C61" s="151"/>
      <c r="D61" s="152"/>
      <c r="E61" s="160"/>
      <c r="F61" s="161"/>
      <c r="G61" s="109"/>
      <c r="H61" s="87"/>
      <c r="I61" s="7"/>
      <c r="J61" s="90"/>
      <c r="K61" s="50"/>
      <c r="L61" s="5"/>
    </row>
    <row r="62" spans="1:12" ht="12.75">
      <c r="A62" s="150"/>
      <c r="B62" s="151"/>
      <c r="C62" s="151"/>
      <c r="D62" s="152"/>
      <c r="E62" s="160"/>
      <c r="F62" s="161"/>
      <c r="G62" s="109"/>
      <c r="H62" s="87"/>
      <c r="I62" s="7"/>
      <c r="J62" s="90"/>
      <c r="K62" s="50"/>
      <c r="L62" s="5"/>
    </row>
    <row r="63" spans="1:12" ht="12.75">
      <c r="A63" s="150"/>
      <c r="B63" s="151"/>
      <c r="C63" s="151"/>
      <c r="D63" s="152"/>
      <c r="E63" s="160"/>
      <c r="F63" s="161"/>
      <c r="G63" s="109"/>
      <c r="H63" s="87"/>
      <c r="I63" s="7"/>
      <c r="J63" s="90"/>
      <c r="K63" s="50"/>
      <c r="L63" s="5"/>
    </row>
    <row r="64" spans="1:12" ht="12.75">
      <c r="A64" s="150"/>
      <c r="B64" s="151"/>
      <c r="C64" s="151"/>
      <c r="D64" s="152"/>
      <c r="E64" s="160"/>
      <c r="F64" s="161"/>
      <c r="G64" s="109"/>
      <c r="H64" s="87"/>
      <c r="I64" s="7"/>
      <c r="J64" s="90"/>
      <c r="K64" s="50"/>
      <c r="L64" s="5"/>
    </row>
    <row r="65" spans="1:12" ht="12.75">
      <c r="A65" s="150"/>
      <c r="B65" s="151"/>
      <c r="C65" s="151"/>
      <c r="D65" s="152"/>
      <c r="E65" s="160"/>
      <c r="F65" s="161"/>
      <c r="G65" s="109"/>
      <c r="H65" s="87"/>
      <c r="I65" s="7"/>
      <c r="J65" s="90"/>
      <c r="K65" s="50"/>
      <c r="L65" s="5"/>
    </row>
    <row r="66" spans="1:12" ht="12.75">
      <c r="A66" s="150"/>
      <c r="B66" s="151"/>
      <c r="C66" s="151"/>
      <c r="D66" s="152"/>
      <c r="E66" s="160"/>
      <c r="F66" s="161"/>
      <c r="G66" s="109"/>
      <c r="H66" s="87"/>
      <c r="I66" s="7"/>
      <c r="J66" s="90"/>
      <c r="K66" s="50"/>
      <c r="L66" s="5"/>
    </row>
    <row r="67" spans="1:12" ht="12.75">
      <c r="A67" s="150"/>
      <c r="B67" s="151"/>
      <c r="C67" s="151"/>
      <c r="D67" s="152"/>
      <c r="E67" s="160"/>
      <c r="F67" s="161"/>
      <c r="G67" s="109"/>
      <c r="H67" s="87"/>
      <c r="I67" s="7"/>
      <c r="J67" s="90"/>
      <c r="K67" s="50"/>
      <c r="L67" s="5"/>
    </row>
    <row r="68" spans="1:12" ht="12.75">
      <c r="A68" s="150"/>
      <c r="B68" s="151"/>
      <c r="C68" s="151"/>
      <c r="D68" s="152"/>
      <c r="E68" s="160"/>
      <c r="F68" s="161"/>
      <c r="G68" s="109"/>
      <c r="H68" s="87"/>
      <c r="I68" s="7"/>
      <c r="J68" s="90"/>
      <c r="K68" s="50"/>
      <c r="L68" s="5"/>
    </row>
    <row r="69" spans="1:12" ht="12.75">
      <c r="A69" s="150"/>
      <c r="B69" s="151"/>
      <c r="C69" s="151"/>
      <c r="D69" s="152"/>
      <c r="E69" s="160"/>
      <c r="F69" s="161"/>
      <c r="G69" s="109"/>
      <c r="H69" s="87"/>
      <c r="I69" s="7"/>
      <c r="J69" s="90"/>
      <c r="K69" s="50"/>
      <c r="L69" s="5"/>
    </row>
    <row r="70" spans="1:12" ht="12.75">
      <c r="A70" s="150"/>
      <c r="B70" s="151"/>
      <c r="C70" s="151"/>
      <c r="D70" s="152"/>
      <c r="E70" s="160"/>
      <c r="F70" s="161"/>
      <c r="G70" s="109"/>
      <c r="H70" s="87"/>
      <c r="I70" s="7"/>
      <c r="J70" s="90"/>
      <c r="K70" s="50"/>
      <c r="L70" s="5"/>
    </row>
    <row r="71" spans="1:12" ht="12.75">
      <c r="A71" s="150"/>
      <c r="B71" s="151"/>
      <c r="C71" s="151"/>
      <c r="D71" s="152"/>
      <c r="E71" s="160"/>
      <c r="F71" s="161"/>
      <c r="G71" s="109"/>
      <c r="H71" s="87"/>
      <c r="I71" s="7"/>
      <c r="J71" s="90"/>
      <c r="K71" s="50"/>
      <c r="L71" s="5"/>
    </row>
    <row r="72" spans="1:12" ht="12.75">
      <c r="A72" s="150"/>
      <c r="B72" s="151"/>
      <c r="C72" s="151"/>
      <c r="D72" s="152"/>
      <c r="E72" s="160"/>
      <c r="F72" s="161"/>
      <c r="G72" s="109"/>
      <c r="H72" s="87"/>
      <c r="I72" s="7"/>
      <c r="J72" s="90"/>
      <c r="K72" s="50"/>
      <c r="L72" s="5"/>
    </row>
    <row r="73" spans="1:12" ht="12.75">
      <c r="A73" s="150"/>
      <c r="B73" s="151"/>
      <c r="C73" s="151"/>
      <c r="D73" s="152"/>
      <c r="E73" s="160"/>
      <c r="F73" s="161"/>
      <c r="G73" s="109"/>
      <c r="H73" s="87"/>
      <c r="I73" s="7"/>
      <c r="J73" s="90"/>
      <c r="K73" s="50"/>
      <c r="L73" s="5"/>
    </row>
    <row r="74" spans="1:12" ht="12.75">
      <c r="A74" s="150"/>
      <c r="B74" s="151"/>
      <c r="C74" s="151"/>
      <c r="D74" s="152"/>
      <c r="E74" s="160"/>
      <c r="F74" s="161"/>
      <c r="G74" s="109"/>
      <c r="H74" s="87"/>
      <c r="I74" s="7"/>
      <c r="J74" s="90"/>
      <c r="K74" s="50"/>
      <c r="L74" s="5"/>
    </row>
    <row r="75" spans="1:12" ht="12.75">
      <c r="A75" s="150"/>
      <c r="B75" s="151"/>
      <c r="C75" s="151"/>
      <c r="D75" s="152"/>
      <c r="E75" s="160"/>
      <c r="F75" s="161"/>
      <c r="G75" s="109"/>
      <c r="H75" s="87"/>
      <c r="I75" s="7"/>
      <c r="J75" s="90"/>
      <c r="K75" s="50"/>
      <c r="L75" s="5"/>
    </row>
    <row r="76" spans="1:12" ht="12.75">
      <c r="A76" s="150"/>
      <c r="B76" s="151"/>
      <c r="C76" s="151"/>
      <c r="D76" s="152"/>
      <c r="E76" s="160"/>
      <c r="F76" s="161"/>
      <c r="G76" s="109"/>
      <c r="H76" s="87"/>
      <c r="I76" s="7"/>
      <c r="J76" s="90"/>
      <c r="K76" s="50"/>
      <c r="L76" s="5"/>
    </row>
    <row r="77" spans="1:12" ht="12.75">
      <c r="A77" s="150"/>
      <c r="B77" s="151"/>
      <c r="C77" s="151"/>
      <c r="D77" s="152"/>
      <c r="E77" s="160"/>
      <c r="F77" s="161"/>
      <c r="G77" s="109"/>
      <c r="H77" s="87"/>
      <c r="I77" s="7"/>
      <c r="J77" s="90"/>
      <c r="K77" s="50"/>
      <c r="L77" s="5"/>
    </row>
    <row r="78" spans="1:12" ht="12.75">
      <c r="A78" s="150"/>
      <c r="B78" s="151"/>
      <c r="C78" s="151"/>
      <c r="D78" s="152"/>
      <c r="E78" s="160"/>
      <c r="F78" s="161"/>
      <c r="G78" s="109"/>
      <c r="H78" s="87"/>
      <c r="I78" s="7"/>
      <c r="J78" s="90"/>
      <c r="K78" s="50"/>
      <c r="L78" s="5"/>
    </row>
    <row r="79" spans="1:12" ht="12.75">
      <c r="A79" s="150"/>
      <c r="B79" s="151"/>
      <c r="C79" s="151"/>
      <c r="D79" s="152"/>
      <c r="E79" s="160"/>
      <c r="F79" s="161"/>
      <c r="G79" s="109"/>
      <c r="H79" s="87"/>
      <c r="I79" s="7"/>
      <c r="J79" s="90"/>
      <c r="K79" s="50"/>
      <c r="L79" s="5"/>
    </row>
    <row r="80" spans="1:12" ht="12.75">
      <c r="A80" s="150"/>
      <c r="B80" s="151"/>
      <c r="C80" s="151"/>
      <c r="D80" s="152"/>
      <c r="E80" s="160"/>
      <c r="F80" s="161"/>
      <c r="G80" s="109"/>
      <c r="H80" s="87"/>
      <c r="I80" s="7"/>
      <c r="J80" s="90"/>
      <c r="K80" s="50"/>
      <c r="L80" s="5"/>
    </row>
    <row r="81" spans="1:12" ht="12.75">
      <c r="A81" s="150"/>
      <c r="B81" s="151"/>
      <c r="C81" s="151"/>
      <c r="D81" s="152"/>
      <c r="E81" s="160"/>
      <c r="F81" s="161"/>
      <c r="G81" s="109"/>
      <c r="H81" s="87"/>
      <c r="I81" s="7"/>
      <c r="J81" s="90"/>
      <c r="K81" s="50"/>
      <c r="L81" s="5"/>
    </row>
    <row r="82" spans="1:12" ht="12.75">
      <c r="A82" s="150"/>
      <c r="B82" s="151"/>
      <c r="C82" s="151"/>
      <c r="D82" s="152"/>
      <c r="E82" s="160"/>
      <c r="F82" s="161"/>
      <c r="G82" s="109"/>
      <c r="H82" s="87"/>
      <c r="I82" s="7"/>
      <c r="J82" s="90"/>
      <c r="K82" s="50"/>
      <c r="L82" s="5"/>
    </row>
    <row r="83" spans="1:12" ht="12.75">
      <c r="A83" s="150"/>
      <c r="B83" s="151"/>
      <c r="C83" s="151"/>
      <c r="D83" s="152"/>
      <c r="E83" s="160"/>
      <c r="F83" s="161"/>
      <c r="G83" s="109"/>
      <c r="H83" s="87"/>
      <c r="I83" s="7"/>
      <c r="J83" s="90"/>
      <c r="K83" s="50"/>
      <c r="L83" s="5"/>
    </row>
    <row r="84" spans="1:12" ht="12.75">
      <c r="A84" s="150"/>
      <c r="B84" s="151"/>
      <c r="C84" s="151"/>
      <c r="D84" s="152"/>
      <c r="E84" s="160"/>
      <c r="F84" s="161"/>
      <c r="G84" s="109"/>
      <c r="H84" s="87"/>
      <c r="I84" s="7"/>
      <c r="J84" s="90"/>
      <c r="K84" s="50"/>
      <c r="L84" s="5"/>
    </row>
    <row r="85" spans="1:12" ht="12.75">
      <c r="A85" s="150"/>
      <c r="B85" s="151"/>
      <c r="C85" s="151"/>
      <c r="D85" s="152"/>
      <c r="E85" s="160"/>
      <c r="F85" s="161"/>
      <c r="G85" s="109"/>
      <c r="H85" s="87"/>
      <c r="I85" s="7"/>
      <c r="J85" s="90"/>
      <c r="K85" s="50"/>
      <c r="L85" s="5"/>
    </row>
    <row r="86" spans="1:12" ht="12.75">
      <c r="A86" s="150"/>
      <c r="B86" s="151"/>
      <c r="C86" s="151"/>
      <c r="D86" s="152"/>
      <c r="E86" s="160"/>
      <c r="F86" s="161"/>
      <c r="G86" s="109"/>
      <c r="H86" s="87"/>
      <c r="I86" s="7"/>
      <c r="J86" s="90"/>
      <c r="K86" s="50"/>
      <c r="L86" s="5"/>
    </row>
    <row r="87" spans="1:12" ht="12.75">
      <c r="A87" s="150"/>
      <c r="B87" s="151"/>
      <c r="C87" s="151"/>
      <c r="D87" s="152"/>
      <c r="E87" s="160"/>
      <c r="F87" s="161"/>
      <c r="G87" s="109"/>
      <c r="H87" s="87"/>
      <c r="I87" s="7"/>
      <c r="J87" s="90"/>
      <c r="K87" s="50"/>
      <c r="L87" s="5"/>
    </row>
    <row r="88" spans="1:12" ht="12.75">
      <c r="A88" s="150"/>
      <c r="B88" s="151"/>
      <c r="C88" s="151"/>
      <c r="D88" s="152"/>
      <c r="E88" s="160"/>
      <c r="F88" s="161"/>
      <c r="G88" s="109"/>
      <c r="H88" s="87"/>
      <c r="I88" s="7"/>
      <c r="J88" s="90"/>
      <c r="K88" s="50"/>
      <c r="L88" s="5"/>
    </row>
    <row r="89" spans="1:12" ht="12.75">
      <c r="A89" s="150"/>
      <c r="B89" s="151"/>
      <c r="C89" s="151"/>
      <c r="D89" s="152"/>
      <c r="E89" s="160"/>
      <c r="F89" s="161"/>
      <c r="G89" s="109"/>
      <c r="H89" s="87"/>
      <c r="I89" s="7"/>
      <c r="J89" s="90"/>
      <c r="K89" s="50"/>
      <c r="L89" s="5"/>
    </row>
    <row r="90" spans="1:12" ht="12.75">
      <c r="A90" s="150"/>
      <c r="B90" s="151"/>
      <c r="C90" s="151"/>
      <c r="D90" s="152"/>
      <c r="E90" s="160"/>
      <c r="F90" s="161"/>
      <c r="G90" s="109"/>
      <c r="H90" s="87"/>
      <c r="I90" s="7"/>
      <c r="J90" s="90"/>
      <c r="K90" s="50"/>
      <c r="L90" s="5"/>
    </row>
    <row r="91" spans="1:12" ht="12.75">
      <c r="A91" s="150"/>
      <c r="B91" s="151"/>
      <c r="C91" s="151"/>
      <c r="D91" s="152"/>
      <c r="E91" s="160"/>
      <c r="F91" s="161"/>
      <c r="G91" s="109"/>
      <c r="H91" s="87"/>
      <c r="I91" s="7"/>
      <c r="J91" s="90"/>
      <c r="K91" s="50"/>
      <c r="L91" s="5"/>
    </row>
    <row r="92" spans="1:12" ht="12.75">
      <c r="A92" s="150"/>
      <c r="B92" s="151"/>
      <c r="C92" s="151"/>
      <c r="D92" s="152"/>
      <c r="E92" s="160"/>
      <c r="F92" s="161"/>
      <c r="G92" s="109"/>
      <c r="H92" s="87"/>
      <c r="I92" s="7"/>
      <c r="J92" s="90"/>
      <c r="K92" s="50"/>
      <c r="L92" s="5"/>
    </row>
    <row r="93" spans="1:12" ht="12.75">
      <c r="A93" s="150"/>
      <c r="B93" s="151"/>
      <c r="C93" s="151"/>
      <c r="D93" s="152"/>
      <c r="E93" s="160"/>
      <c r="F93" s="161"/>
      <c r="G93" s="109"/>
      <c r="H93" s="87"/>
      <c r="I93" s="7"/>
      <c r="J93" s="90"/>
      <c r="K93" s="50"/>
      <c r="L93" s="5"/>
    </row>
    <row r="94" spans="1:12" ht="12.75">
      <c r="A94" s="150"/>
      <c r="B94" s="151"/>
      <c r="C94" s="151"/>
      <c r="D94" s="152"/>
      <c r="E94" s="160"/>
      <c r="F94" s="161"/>
      <c r="G94" s="109"/>
      <c r="H94" s="87"/>
      <c r="I94" s="7"/>
      <c r="J94" s="90"/>
      <c r="K94" s="50"/>
      <c r="L94" s="5"/>
    </row>
    <row r="95" spans="1:12" ht="12.75">
      <c r="A95" s="150"/>
      <c r="B95" s="151"/>
      <c r="C95" s="151"/>
      <c r="D95" s="152"/>
      <c r="E95" s="160"/>
      <c r="F95" s="161"/>
      <c r="G95" s="109"/>
      <c r="H95" s="87"/>
      <c r="I95" s="7"/>
      <c r="J95" s="90"/>
      <c r="K95" s="50"/>
      <c r="L95" s="5"/>
    </row>
    <row r="96" spans="1:12" ht="12.75">
      <c r="A96" s="150"/>
      <c r="B96" s="151"/>
      <c r="C96" s="151"/>
      <c r="D96" s="152"/>
      <c r="E96" s="160"/>
      <c r="F96" s="161"/>
      <c r="G96" s="109"/>
      <c r="H96" s="87"/>
      <c r="I96" s="7"/>
      <c r="J96" s="90"/>
      <c r="K96" s="50"/>
      <c r="L96" s="5"/>
    </row>
    <row r="97" spans="1:12" ht="12.75">
      <c r="A97" s="150"/>
      <c r="B97" s="151"/>
      <c r="C97" s="151"/>
      <c r="D97" s="152"/>
      <c r="E97" s="160"/>
      <c r="F97" s="161"/>
      <c r="G97" s="109"/>
      <c r="H97" s="87"/>
      <c r="I97" s="7"/>
      <c r="J97" s="90"/>
      <c r="K97" s="50"/>
      <c r="L97" s="5"/>
    </row>
    <row r="98" spans="1:12" ht="12.75">
      <c r="A98" s="150"/>
      <c r="B98" s="151"/>
      <c r="C98" s="151"/>
      <c r="D98" s="152"/>
      <c r="E98" s="160"/>
      <c r="F98" s="161"/>
      <c r="G98" s="109"/>
      <c r="H98" s="87"/>
      <c r="I98" s="7"/>
      <c r="J98" s="90"/>
      <c r="K98" s="50"/>
      <c r="L98" s="5"/>
    </row>
    <row r="99" spans="1:12" ht="12.75">
      <c r="A99" s="150"/>
      <c r="B99" s="151"/>
      <c r="C99" s="151"/>
      <c r="D99" s="152"/>
      <c r="E99" s="160"/>
      <c r="F99" s="161"/>
      <c r="G99" s="109"/>
      <c r="H99" s="87"/>
      <c r="I99" s="7"/>
      <c r="J99" s="90"/>
      <c r="K99" s="50"/>
      <c r="L99" s="5"/>
    </row>
    <row r="100" spans="1:12" ht="12.75">
      <c r="A100" s="150"/>
      <c r="B100" s="151"/>
      <c r="C100" s="151"/>
      <c r="D100" s="152"/>
      <c r="E100" s="160"/>
      <c r="F100" s="161"/>
      <c r="G100" s="109"/>
      <c r="H100" s="87"/>
      <c r="I100" s="7"/>
      <c r="J100" s="90"/>
      <c r="K100" s="50"/>
      <c r="L100" s="5"/>
    </row>
    <row r="101" spans="1:12" ht="12.75">
      <c r="A101" s="150"/>
      <c r="B101" s="151"/>
      <c r="C101" s="151"/>
      <c r="D101" s="152"/>
      <c r="E101" s="160"/>
      <c r="F101" s="161"/>
      <c r="G101" s="109"/>
      <c r="H101" s="87"/>
      <c r="I101" s="7"/>
      <c r="J101" s="90"/>
      <c r="K101" s="50"/>
      <c r="L101" s="5"/>
    </row>
    <row r="102" spans="1:12" ht="12.75">
      <c r="A102" s="150"/>
      <c r="B102" s="151"/>
      <c r="C102" s="151"/>
      <c r="D102" s="152"/>
      <c r="E102" s="160"/>
      <c r="F102" s="161"/>
      <c r="G102" s="109"/>
      <c r="H102" s="87"/>
      <c r="I102" s="7"/>
      <c r="J102" s="90"/>
      <c r="K102" s="50"/>
      <c r="L102" s="5"/>
    </row>
    <row r="103" spans="1:12" ht="12.75">
      <c r="A103" s="150"/>
      <c r="B103" s="151"/>
      <c r="C103" s="151"/>
      <c r="D103" s="152"/>
      <c r="E103" s="160"/>
      <c r="F103" s="161"/>
      <c r="G103" s="109"/>
      <c r="H103" s="87"/>
      <c r="I103" s="7"/>
      <c r="J103" s="90"/>
      <c r="K103" s="50"/>
      <c r="L103" s="5"/>
    </row>
    <row r="104" spans="1:12" ht="12.75">
      <c r="A104" s="150"/>
      <c r="B104" s="151"/>
      <c r="C104" s="151"/>
      <c r="D104" s="152"/>
      <c r="E104" s="160"/>
      <c r="F104" s="161"/>
      <c r="G104" s="109"/>
      <c r="H104" s="87"/>
      <c r="I104" s="7"/>
      <c r="J104" s="90"/>
      <c r="K104" s="50"/>
      <c r="L104" s="5"/>
    </row>
    <row r="105" spans="1:12" ht="12.75">
      <c r="A105" s="150"/>
      <c r="B105" s="151"/>
      <c r="C105" s="151"/>
      <c r="D105" s="152"/>
      <c r="E105" s="160"/>
      <c r="F105" s="161"/>
      <c r="G105" s="109"/>
      <c r="H105" s="87"/>
      <c r="I105" s="7"/>
      <c r="J105" s="90"/>
      <c r="K105" s="50"/>
      <c r="L105" s="5"/>
    </row>
    <row r="106" spans="1:12" ht="12.75">
      <c r="A106" s="150"/>
      <c r="B106" s="151"/>
      <c r="C106" s="151"/>
      <c r="D106" s="152"/>
      <c r="E106" s="160"/>
      <c r="F106" s="161"/>
      <c r="G106" s="109"/>
      <c r="H106" s="87"/>
      <c r="I106" s="7"/>
      <c r="J106" s="90"/>
      <c r="K106" s="50"/>
      <c r="L106" s="5"/>
    </row>
    <row r="107" spans="1:12" ht="12.75">
      <c r="A107" s="150"/>
      <c r="B107" s="151"/>
      <c r="C107" s="151"/>
      <c r="D107" s="152"/>
      <c r="E107" s="160"/>
      <c r="F107" s="161"/>
      <c r="G107" s="109"/>
      <c r="H107" s="87"/>
      <c r="I107" s="7"/>
      <c r="J107" s="90"/>
      <c r="K107" s="50"/>
      <c r="L107" s="5"/>
    </row>
    <row r="108" spans="1:12" ht="12.75">
      <c r="A108" s="150"/>
      <c r="B108" s="151"/>
      <c r="C108" s="151"/>
      <c r="D108" s="152"/>
      <c r="E108" s="160"/>
      <c r="F108" s="161"/>
      <c r="G108" s="109"/>
      <c r="H108" s="87"/>
      <c r="I108" s="7"/>
      <c r="J108" s="90"/>
      <c r="K108" s="50"/>
      <c r="L108" s="5"/>
    </row>
    <row r="109" spans="1:12" ht="12.75">
      <c r="A109" s="150"/>
      <c r="B109" s="151"/>
      <c r="C109" s="151"/>
      <c r="D109" s="152"/>
      <c r="E109" s="160"/>
      <c r="F109" s="161"/>
      <c r="G109" s="109"/>
      <c r="H109" s="87"/>
      <c r="I109" s="7"/>
      <c r="J109" s="90"/>
      <c r="K109" s="50"/>
      <c r="L109" s="5"/>
    </row>
    <row r="110" spans="1:12" ht="12.75">
      <c r="A110" s="150"/>
      <c r="B110" s="151"/>
      <c r="C110" s="151"/>
      <c r="D110" s="152"/>
      <c r="E110" s="160"/>
      <c r="F110" s="161"/>
      <c r="G110" s="109"/>
      <c r="H110" s="87"/>
      <c r="I110" s="7"/>
      <c r="J110" s="90"/>
      <c r="K110" s="50"/>
      <c r="L110" s="5"/>
    </row>
    <row r="111" spans="1:12" ht="12.75">
      <c r="A111" s="150"/>
      <c r="B111" s="151"/>
      <c r="C111" s="151"/>
      <c r="D111" s="152"/>
      <c r="E111" s="160"/>
      <c r="F111" s="161"/>
      <c r="G111" s="109"/>
      <c r="H111" s="87"/>
      <c r="I111" s="7"/>
      <c r="J111" s="90"/>
      <c r="K111" s="50"/>
      <c r="L111" s="5"/>
    </row>
    <row r="112" spans="1:12" ht="12.75">
      <c r="A112" s="150"/>
      <c r="B112" s="151"/>
      <c r="C112" s="151"/>
      <c r="D112" s="152"/>
      <c r="E112" s="160"/>
      <c r="F112" s="161"/>
      <c r="G112" s="109"/>
      <c r="H112" s="87"/>
      <c r="I112" s="7"/>
      <c r="J112" s="90"/>
      <c r="K112" s="50"/>
      <c r="L112" s="5"/>
    </row>
    <row r="113" spans="1:12" ht="12.75">
      <c r="A113" s="150"/>
      <c r="B113" s="151"/>
      <c r="C113" s="151"/>
      <c r="D113" s="152"/>
      <c r="E113" s="160"/>
      <c r="F113" s="161"/>
      <c r="G113" s="109"/>
      <c r="H113" s="87"/>
      <c r="I113" s="7"/>
      <c r="J113" s="90"/>
      <c r="K113" s="50"/>
      <c r="L113" s="5"/>
    </row>
    <row r="114" spans="1:12" ht="12.75">
      <c r="A114" s="150"/>
      <c r="B114" s="151"/>
      <c r="C114" s="151"/>
      <c r="D114" s="152"/>
      <c r="E114" s="160"/>
      <c r="F114" s="161"/>
      <c r="G114" s="109"/>
      <c r="H114" s="87"/>
      <c r="I114" s="7"/>
      <c r="J114" s="90"/>
      <c r="K114" s="50"/>
      <c r="L114" s="5"/>
    </row>
    <row r="115" spans="1:12" ht="12.75">
      <c r="A115" s="150"/>
      <c r="B115" s="151"/>
      <c r="C115" s="151"/>
      <c r="D115" s="152"/>
      <c r="E115" s="160"/>
      <c r="F115" s="161"/>
      <c r="G115" s="109"/>
      <c r="H115" s="87"/>
      <c r="I115" s="7"/>
      <c r="J115" s="90"/>
      <c r="K115" s="50"/>
      <c r="L115" s="5"/>
    </row>
    <row r="116" spans="1:12" ht="12.75">
      <c r="A116" s="150"/>
      <c r="B116" s="151"/>
      <c r="C116" s="151"/>
      <c r="D116" s="152"/>
      <c r="E116" s="160"/>
      <c r="F116" s="161"/>
      <c r="G116" s="109"/>
      <c r="H116" s="87"/>
      <c r="I116" s="7"/>
      <c r="J116" s="90"/>
      <c r="K116" s="50"/>
      <c r="L116" s="5"/>
    </row>
    <row r="117" spans="1:12" ht="12.75">
      <c r="A117" s="150"/>
      <c r="B117" s="151"/>
      <c r="C117" s="151"/>
      <c r="D117" s="152"/>
      <c r="E117" s="160"/>
      <c r="F117" s="161"/>
      <c r="G117" s="109"/>
      <c r="H117" s="87"/>
      <c r="I117" s="7"/>
      <c r="J117" s="90"/>
      <c r="K117" s="50"/>
      <c r="L117" s="5"/>
    </row>
    <row r="118" spans="1:12" ht="12.75">
      <c r="A118" s="150"/>
      <c r="B118" s="151"/>
      <c r="C118" s="151"/>
      <c r="D118" s="152"/>
      <c r="E118" s="160"/>
      <c r="F118" s="161"/>
      <c r="G118" s="109"/>
      <c r="H118" s="87"/>
      <c r="I118" s="7"/>
      <c r="J118" s="90"/>
      <c r="K118" s="50"/>
      <c r="L118" s="5"/>
    </row>
    <row r="119" spans="1:12" ht="12.75">
      <c r="A119" s="150"/>
      <c r="B119" s="151"/>
      <c r="C119" s="151"/>
      <c r="D119" s="152"/>
      <c r="E119" s="160"/>
      <c r="F119" s="161"/>
      <c r="G119" s="109"/>
      <c r="H119" s="87"/>
      <c r="I119" s="7"/>
      <c r="J119" s="90"/>
      <c r="K119" s="50"/>
      <c r="L119" s="5"/>
    </row>
    <row r="120" spans="1:12" ht="12.75">
      <c r="A120" s="150"/>
      <c r="B120" s="151"/>
      <c r="C120" s="151"/>
      <c r="D120" s="152"/>
      <c r="E120" s="160"/>
      <c r="F120" s="161"/>
      <c r="G120" s="109"/>
      <c r="H120" s="87"/>
      <c r="I120" s="7"/>
      <c r="J120" s="90"/>
      <c r="K120" s="50"/>
      <c r="L120" s="5"/>
    </row>
    <row r="121" spans="1:12" ht="12.75">
      <c r="A121" s="150"/>
      <c r="B121" s="151"/>
      <c r="C121" s="151"/>
      <c r="D121" s="152"/>
      <c r="E121" s="160"/>
      <c r="F121" s="161"/>
      <c r="G121" s="109"/>
      <c r="H121" s="87"/>
      <c r="I121" s="7"/>
      <c r="J121" s="90"/>
      <c r="K121" s="50"/>
      <c r="L121" s="5"/>
    </row>
    <row r="122" spans="1:12" ht="12.75">
      <c r="A122" s="150"/>
      <c r="B122" s="151"/>
      <c r="C122" s="151"/>
      <c r="D122" s="152"/>
      <c r="E122" s="160"/>
      <c r="F122" s="161"/>
      <c r="G122" s="109"/>
      <c r="H122" s="87"/>
      <c r="I122" s="7"/>
      <c r="J122" s="90"/>
      <c r="K122" s="50"/>
      <c r="L122" s="5"/>
    </row>
    <row r="123" spans="1:12" ht="12.75">
      <c r="A123" s="150"/>
      <c r="B123" s="151"/>
      <c r="C123" s="151"/>
      <c r="D123" s="152"/>
      <c r="E123" s="160"/>
      <c r="F123" s="161"/>
      <c r="G123" s="109"/>
      <c r="H123" s="87"/>
      <c r="I123" s="7"/>
      <c r="J123" s="90"/>
      <c r="K123" s="50"/>
      <c r="L123" s="5"/>
    </row>
    <row r="124" spans="1:12" ht="12.75">
      <c r="A124" s="150"/>
      <c r="B124" s="151"/>
      <c r="C124" s="151"/>
      <c r="D124" s="152"/>
      <c r="E124" s="160"/>
      <c r="F124" s="161"/>
      <c r="G124" s="109"/>
      <c r="H124" s="87"/>
      <c r="I124" s="7"/>
      <c r="J124" s="90"/>
      <c r="K124" s="50"/>
      <c r="L124" s="5"/>
    </row>
    <row r="125" spans="1:12" ht="12.75">
      <c r="A125" s="150"/>
      <c r="B125" s="151"/>
      <c r="C125" s="151"/>
      <c r="D125" s="152"/>
      <c r="E125" s="160"/>
      <c r="F125" s="161"/>
      <c r="G125" s="109"/>
      <c r="H125" s="87"/>
      <c r="I125" s="7"/>
      <c r="J125" s="90"/>
      <c r="K125" s="50"/>
      <c r="L125" s="5"/>
    </row>
    <row r="126" spans="1:12" ht="12.75">
      <c r="A126" s="150"/>
      <c r="B126" s="151"/>
      <c r="C126" s="151"/>
      <c r="D126" s="152"/>
      <c r="E126" s="160"/>
      <c r="F126" s="161"/>
      <c r="G126" s="109"/>
      <c r="H126" s="87"/>
      <c r="I126" s="7"/>
      <c r="J126" s="90"/>
      <c r="K126" s="50"/>
      <c r="L126" s="5"/>
    </row>
    <row r="127" spans="1:12" ht="12.75">
      <c r="A127" s="150"/>
      <c r="B127" s="151"/>
      <c r="C127" s="151"/>
      <c r="D127" s="152"/>
      <c r="E127" s="160"/>
      <c r="F127" s="161"/>
      <c r="G127" s="109"/>
      <c r="H127" s="87"/>
      <c r="I127" s="7"/>
      <c r="J127" s="90"/>
      <c r="K127" s="50"/>
      <c r="L127" s="5"/>
    </row>
    <row r="128" spans="1:12" ht="12.75">
      <c r="A128" s="150"/>
      <c r="B128" s="151"/>
      <c r="C128" s="151"/>
      <c r="D128" s="152"/>
      <c r="E128" s="160"/>
      <c r="F128" s="161"/>
      <c r="G128" s="109"/>
      <c r="H128" s="87"/>
      <c r="I128" s="7"/>
      <c r="J128" s="90"/>
      <c r="K128" s="50"/>
      <c r="L128" s="5"/>
    </row>
    <row r="129" spans="1:12" ht="12.75">
      <c r="A129" s="150"/>
      <c r="B129" s="151"/>
      <c r="C129" s="151"/>
      <c r="D129" s="152"/>
      <c r="E129" s="160"/>
      <c r="F129" s="161"/>
      <c r="G129" s="109"/>
      <c r="H129" s="87"/>
      <c r="I129" s="7"/>
      <c r="J129" s="90"/>
      <c r="K129" s="50"/>
      <c r="L129" s="5"/>
    </row>
    <row r="130" spans="1:12" ht="12.75">
      <c r="A130" s="150"/>
      <c r="B130" s="151"/>
      <c r="C130" s="151"/>
      <c r="D130" s="152"/>
      <c r="E130" s="160"/>
      <c r="F130" s="161"/>
      <c r="G130" s="109"/>
      <c r="H130" s="87"/>
      <c r="I130" s="7"/>
      <c r="J130" s="90"/>
      <c r="K130" s="50"/>
      <c r="L130" s="5"/>
    </row>
    <row r="131" spans="1:12" ht="12.75">
      <c r="A131" s="150"/>
      <c r="B131" s="151"/>
      <c r="C131" s="151"/>
      <c r="D131" s="152"/>
      <c r="E131" s="160"/>
      <c r="F131" s="161"/>
      <c r="G131" s="109"/>
      <c r="H131" s="87"/>
      <c r="I131" s="7"/>
      <c r="J131" s="90"/>
      <c r="K131" s="50"/>
      <c r="L131" s="5"/>
    </row>
    <row r="132" spans="1:12" ht="12.75">
      <c r="A132" s="150"/>
      <c r="B132" s="151"/>
      <c r="C132" s="151"/>
      <c r="D132" s="152"/>
      <c r="E132" s="160"/>
      <c r="F132" s="161"/>
      <c r="G132" s="109"/>
      <c r="H132" s="87"/>
      <c r="I132" s="7"/>
      <c r="J132" s="90"/>
      <c r="K132" s="50"/>
      <c r="L132" s="5"/>
    </row>
    <row r="133" spans="1:12" ht="12.75">
      <c r="A133" s="150"/>
      <c r="B133" s="151"/>
      <c r="C133" s="151"/>
      <c r="D133" s="152"/>
      <c r="E133" s="160"/>
      <c r="F133" s="161"/>
      <c r="G133" s="109"/>
      <c r="H133" s="87"/>
      <c r="I133" s="7"/>
      <c r="J133" s="90"/>
      <c r="K133" s="50"/>
      <c r="L133" s="5"/>
    </row>
    <row r="134" spans="1:12" ht="12.75">
      <c r="A134" s="150"/>
      <c r="B134" s="151"/>
      <c r="C134" s="151"/>
      <c r="D134" s="152"/>
      <c r="E134" s="160"/>
      <c r="F134" s="161"/>
      <c r="G134" s="109"/>
      <c r="H134" s="87"/>
      <c r="I134" s="7"/>
      <c r="J134" s="90"/>
      <c r="K134" s="50"/>
      <c r="L134" s="5"/>
    </row>
    <row r="135" spans="1:12" ht="12.75">
      <c r="A135" s="150"/>
      <c r="B135" s="151"/>
      <c r="C135" s="151"/>
      <c r="D135" s="152"/>
      <c r="E135" s="160"/>
      <c r="F135" s="161"/>
      <c r="G135" s="109"/>
      <c r="H135" s="87"/>
      <c r="I135" s="7"/>
      <c r="J135" s="90"/>
      <c r="K135" s="50"/>
      <c r="L135" s="5"/>
    </row>
    <row r="136" spans="1:12" ht="12.75">
      <c r="A136" s="150"/>
      <c r="B136" s="151"/>
      <c r="C136" s="151"/>
      <c r="D136" s="152"/>
      <c r="E136" s="160"/>
      <c r="F136" s="161"/>
      <c r="G136" s="109"/>
      <c r="H136" s="87"/>
      <c r="I136" s="7"/>
      <c r="J136" s="90"/>
      <c r="K136" s="50"/>
      <c r="L136" s="5"/>
    </row>
    <row r="137" spans="1:12" ht="12.75">
      <c r="A137" s="150"/>
      <c r="B137" s="151"/>
      <c r="C137" s="151"/>
      <c r="D137" s="152"/>
      <c r="E137" s="160"/>
      <c r="F137" s="161"/>
      <c r="G137" s="109"/>
      <c r="H137" s="87"/>
      <c r="I137" s="7"/>
      <c r="J137" s="90"/>
      <c r="K137" s="50"/>
      <c r="L137" s="5"/>
    </row>
    <row r="138" spans="1:12" ht="12.75">
      <c r="A138" s="150"/>
      <c r="B138" s="151"/>
      <c r="C138" s="151"/>
      <c r="D138" s="152"/>
      <c r="E138" s="160"/>
      <c r="F138" s="161"/>
      <c r="G138" s="109"/>
      <c r="H138" s="87"/>
      <c r="I138" s="7"/>
      <c r="J138" s="90"/>
      <c r="K138" s="50"/>
      <c r="L138" s="5"/>
    </row>
    <row r="139" spans="1:12" ht="12.75">
      <c r="A139" s="150"/>
      <c r="B139" s="151"/>
      <c r="C139" s="151"/>
      <c r="D139" s="152"/>
      <c r="E139" s="160"/>
      <c r="F139" s="161"/>
      <c r="G139" s="109"/>
      <c r="H139" s="87"/>
      <c r="I139" s="7"/>
      <c r="J139" s="90"/>
      <c r="K139" s="50"/>
      <c r="L139" s="5"/>
    </row>
    <row r="140" spans="1:12" ht="12.75">
      <c r="A140" s="150"/>
      <c r="B140" s="151"/>
      <c r="C140" s="151"/>
      <c r="D140" s="152"/>
      <c r="E140" s="160"/>
      <c r="F140" s="161"/>
      <c r="G140" s="109"/>
      <c r="H140" s="87"/>
      <c r="I140" s="7"/>
      <c r="J140" s="90"/>
      <c r="K140" s="50"/>
      <c r="L140" s="5"/>
    </row>
    <row r="141" spans="1:12" ht="12.75">
      <c r="A141" s="150"/>
      <c r="B141" s="151"/>
      <c r="C141" s="151"/>
      <c r="D141" s="152"/>
      <c r="E141" s="160"/>
      <c r="F141" s="161"/>
      <c r="G141" s="109"/>
      <c r="H141" s="87"/>
      <c r="I141" s="7"/>
      <c r="J141" s="90"/>
      <c r="K141" s="50"/>
      <c r="L141" s="5"/>
    </row>
    <row r="142" spans="1:12" ht="12.75">
      <c r="A142" s="150"/>
      <c r="B142" s="151"/>
      <c r="C142" s="151"/>
      <c r="D142" s="152"/>
      <c r="E142" s="160"/>
      <c r="F142" s="161"/>
      <c r="G142" s="109"/>
      <c r="H142" s="87"/>
      <c r="I142" s="7"/>
      <c r="J142" s="90"/>
      <c r="K142" s="50"/>
      <c r="L142" s="5"/>
    </row>
    <row r="143" spans="1:12" ht="12.75">
      <c r="A143" s="150"/>
      <c r="B143" s="151"/>
      <c r="C143" s="151"/>
      <c r="D143" s="152"/>
      <c r="E143" s="160"/>
      <c r="F143" s="161"/>
      <c r="G143" s="109"/>
      <c r="H143" s="87"/>
      <c r="I143" s="7"/>
      <c r="J143" s="90"/>
      <c r="K143" s="50"/>
      <c r="L143" s="5"/>
    </row>
    <row r="144" spans="1:12" ht="12.75">
      <c r="A144" s="150"/>
      <c r="B144" s="151"/>
      <c r="C144" s="151"/>
      <c r="D144" s="152"/>
      <c r="E144" s="160"/>
      <c r="F144" s="161"/>
      <c r="G144" s="109"/>
      <c r="H144" s="87"/>
      <c r="I144" s="7"/>
      <c r="J144" s="90"/>
      <c r="K144" s="50"/>
      <c r="L144" s="5"/>
    </row>
    <row r="145" spans="1:12" ht="12.75">
      <c r="A145" s="150"/>
      <c r="B145" s="151"/>
      <c r="C145" s="151"/>
      <c r="D145" s="152"/>
      <c r="E145" s="160"/>
      <c r="F145" s="161"/>
      <c r="G145" s="109"/>
      <c r="H145" s="87"/>
      <c r="I145" s="7"/>
      <c r="J145" s="90"/>
      <c r="K145" s="50"/>
      <c r="L145" s="5"/>
    </row>
    <row r="146" spans="1:12" ht="12.75">
      <c r="A146" s="150"/>
      <c r="B146" s="151"/>
      <c r="C146" s="151"/>
      <c r="D146" s="152"/>
      <c r="E146" s="160"/>
      <c r="F146" s="161"/>
      <c r="G146" s="109"/>
      <c r="H146" s="87"/>
      <c r="I146" s="7"/>
      <c r="J146" s="90"/>
      <c r="K146" s="50"/>
      <c r="L146" s="5"/>
    </row>
    <row r="147" spans="1:12" ht="12.75">
      <c r="A147" s="150"/>
      <c r="B147" s="151"/>
      <c r="C147" s="151"/>
      <c r="D147" s="152"/>
      <c r="E147" s="160"/>
      <c r="F147" s="161"/>
      <c r="G147" s="109"/>
      <c r="H147" s="87"/>
      <c r="I147" s="7"/>
      <c r="J147" s="90"/>
      <c r="K147" s="50"/>
      <c r="L147" s="5"/>
    </row>
    <row r="148" spans="1:12" ht="12.75">
      <c r="A148" s="150"/>
      <c r="B148" s="151"/>
      <c r="C148" s="151"/>
      <c r="D148" s="152"/>
      <c r="E148" s="160"/>
      <c r="F148" s="161"/>
      <c r="G148" s="109"/>
      <c r="H148" s="87"/>
      <c r="I148" s="7"/>
      <c r="J148" s="90"/>
      <c r="K148" s="50"/>
      <c r="L148" s="5"/>
    </row>
    <row r="149" spans="1:12" ht="12.75">
      <c r="A149" s="150"/>
      <c r="B149" s="151"/>
      <c r="C149" s="151"/>
      <c r="D149" s="152"/>
      <c r="E149" s="160"/>
      <c r="F149" s="161"/>
      <c r="G149" s="109"/>
      <c r="H149" s="87"/>
      <c r="I149" s="7"/>
      <c r="J149" s="90"/>
      <c r="K149" s="50"/>
      <c r="L149" s="5"/>
    </row>
    <row r="150" spans="1:12" ht="12.75">
      <c r="A150" s="150"/>
      <c r="B150" s="151"/>
      <c r="C150" s="151"/>
      <c r="D150" s="152"/>
      <c r="E150" s="160"/>
      <c r="F150" s="161"/>
      <c r="G150" s="109"/>
      <c r="H150" s="87"/>
      <c r="I150" s="7"/>
      <c r="J150" s="90"/>
      <c r="K150" s="50"/>
      <c r="L150" s="5"/>
    </row>
    <row r="151" spans="1:12" ht="12.75">
      <c r="A151" s="150"/>
      <c r="B151" s="151"/>
      <c r="C151" s="151"/>
      <c r="D151" s="152"/>
      <c r="E151" s="160"/>
      <c r="F151" s="161"/>
      <c r="G151" s="109"/>
      <c r="H151" s="87"/>
      <c r="I151" s="7"/>
      <c r="J151" s="90"/>
      <c r="K151" s="50"/>
      <c r="L151" s="5"/>
    </row>
    <row r="152" spans="1:12" ht="12.75">
      <c r="A152" s="150"/>
      <c r="B152" s="151"/>
      <c r="C152" s="151"/>
      <c r="D152" s="152"/>
      <c r="E152" s="160"/>
      <c r="F152" s="161"/>
      <c r="G152" s="109"/>
      <c r="H152" s="87"/>
      <c r="I152" s="7"/>
      <c r="J152" s="90"/>
      <c r="K152" s="50"/>
      <c r="L152" s="5"/>
    </row>
    <row r="153" spans="1:12" ht="12.75">
      <c r="A153" s="150"/>
      <c r="B153" s="151"/>
      <c r="C153" s="151"/>
      <c r="D153" s="152"/>
      <c r="E153" s="160"/>
      <c r="F153" s="161"/>
      <c r="G153" s="109"/>
      <c r="H153" s="87"/>
      <c r="I153" s="7"/>
      <c r="J153" s="90"/>
      <c r="K153" s="50"/>
      <c r="L153" s="5"/>
    </row>
    <row r="154" spans="1:12" ht="12.75">
      <c r="A154" s="150"/>
      <c r="B154" s="151"/>
      <c r="C154" s="151"/>
      <c r="D154" s="152"/>
      <c r="E154" s="160"/>
      <c r="F154" s="161"/>
      <c r="G154" s="109"/>
      <c r="H154" s="87"/>
      <c r="I154" s="7"/>
      <c r="J154" s="90"/>
      <c r="K154" s="50"/>
      <c r="L154" s="5"/>
    </row>
    <row r="155" spans="1:12" ht="12.75">
      <c r="A155" s="150"/>
      <c r="B155" s="151"/>
      <c r="C155" s="151"/>
      <c r="D155" s="152"/>
      <c r="E155" s="160"/>
      <c r="F155" s="161"/>
      <c r="G155" s="109"/>
      <c r="H155" s="87"/>
      <c r="I155" s="7"/>
      <c r="J155" s="90"/>
      <c r="K155" s="50"/>
      <c r="L155" s="5"/>
    </row>
    <row r="156" spans="1:12" ht="12.75">
      <c r="A156" s="150"/>
      <c r="B156" s="151"/>
      <c r="C156" s="151"/>
      <c r="D156" s="152"/>
      <c r="E156" s="160"/>
      <c r="F156" s="161"/>
      <c r="G156" s="109"/>
      <c r="H156" s="87"/>
      <c r="I156" s="7"/>
      <c r="J156" s="90"/>
      <c r="K156" s="50"/>
      <c r="L156" s="5"/>
    </row>
    <row r="157" spans="1:12" ht="12.75">
      <c r="A157" s="150"/>
      <c r="B157" s="151"/>
      <c r="C157" s="151"/>
      <c r="D157" s="152"/>
      <c r="E157" s="160"/>
      <c r="F157" s="161"/>
      <c r="G157" s="109"/>
      <c r="H157" s="87"/>
      <c r="I157" s="7"/>
      <c r="J157" s="90"/>
      <c r="K157" s="50"/>
      <c r="L157" s="5"/>
    </row>
    <row r="158" spans="1:12" ht="12.75">
      <c r="A158" s="150"/>
      <c r="B158" s="151"/>
      <c r="C158" s="151"/>
      <c r="D158" s="152"/>
      <c r="E158" s="160"/>
      <c r="F158" s="161"/>
      <c r="G158" s="109"/>
      <c r="H158" s="87"/>
      <c r="I158" s="7"/>
      <c r="J158" s="90"/>
      <c r="K158" s="50"/>
      <c r="L158" s="5"/>
    </row>
    <row r="159" spans="1:12" ht="12.75">
      <c r="A159" s="150"/>
      <c r="B159" s="151"/>
      <c r="C159" s="151"/>
      <c r="D159" s="152"/>
      <c r="E159" s="160"/>
      <c r="F159" s="161"/>
      <c r="G159" s="109"/>
      <c r="H159" s="87"/>
      <c r="I159" s="7"/>
      <c r="J159" s="90"/>
      <c r="K159" s="50"/>
      <c r="L159" s="5"/>
    </row>
    <row r="160" spans="1:12" ht="12.75">
      <c r="A160" s="150"/>
      <c r="B160" s="151"/>
      <c r="C160" s="151"/>
      <c r="D160" s="152"/>
      <c r="E160" s="160"/>
      <c r="F160" s="161"/>
      <c r="G160" s="109"/>
      <c r="H160" s="87"/>
      <c r="I160" s="7"/>
      <c r="J160" s="90"/>
      <c r="K160" s="50"/>
      <c r="L160" s="5"/>
    </row>
    <row r="161" spans="1:12" ht="12.75">
      <c r="A161" s="150"/>
      <c r="B161" s="151"/>
      <c r="C161" s="151"/>
      <c r="D161" s="152"/>
      <c r="E161" s="160"/>
      <c r="F161" s="161"/>
      <c r="G161" s="109"/>
      <c r="H161" s="87"/>
      <c r="I161" s="7"/>
      <c r="J161" s="90"/>
      <c r="K161" s="50"/>
      <c r="L161" s="5"/>
    </row>
    <row r="162" spans="1:12" ht="12.75">
      <c r="A162" s="150"/>
      <c r="B162" s="151"/>
      <c r="C162" s="151"/>
      <c r="D162" s="152"/>
      <c r="E162" s="160"/>
      <c r="F162" s="161"/>
      <c r="G162" s="109"/>
      <c r="H162" s="87"/>
      <c r="I162" s="7"/>
      <c r="J162" s="90"/>
      <c r="K162" s="50"/>
      <c r="L162" s="5"/>
    </row>
    <row r="163" spans="1:12" ht="12.75">
      <c r="A163" s="150"/>
      <c r="B163" s="151"/>
      <c r="C163" s="151"/>
      <c r="D163" s="152"/>
      <c r="E163" s="160"/>
      <c r="F163" s="161"/>
      <c r="G163" s="109"/>
      <c r="H163" s="87"/>
      <c r="I163" s="7"/>
      <c r="J163" s="90"/>
      <c r="K163" s="50"/>
      <c r="L163" s="5"/>
    </row>
    <row r="164" spans="1:12" ht="12.75">
      <c r="A164" s="150"/>
      <c r="B164" s="151"/>
      <c r="C164" s="151"/>
      <c r="D164" s="152"/>
      <c r="E164" s="160"/>
      <c r="F164" s="161"/>
      <c r="G164" s="109"/>
      <c r="H164" s="87"/>
      <c r="I164" s="7"/>
      <c r="J164" s="90"/>
      <c r="K164" s="50"/>
      <c r="L164" s="5"/>
    </row>
    <row r="165" spans="1:12" ht="12.75">
      <c r="A165" s="150"/>
      <c r="B165" s="151"/>
      <c r="C165" s="151"/>
      <c r="D165" s="152"/>
      <c r="E165" s="160"/>
      <c r="F165" s="161"/>
      <c r="G165" s="109"/>
      <c r="H165" s="87"/>
      <c r="I165" s="7"/>
      <c r="J165" s="90"/>
      <c r="K165" s="50"/>
      <c r="L165" s="5"/>
    </row>
    <row r="166" spans="1:12" ht="12.75">
      <c r="A166" s="150"/>
      <c r="B166" s="151"/>
      <c r="C166" s="151"/>
      <c r="D166" s="152"/>
      <c r="E166" s="160"/>
      <c r="F166" s="161"/>
      <c r="G166" s="109"/>
      <c r="H166" s="87"/>
      <c r="I166" s="7"/>
      <c r="J166" s="90"/>
      <c r="K166" s="50"/>
      <c r="L166" s="5"/>
    </row>
    <row r="167" spans="1:12" ht="12.75">
      <c r="A167" s="150"/>
      <c r="B167" s="151"/>
      <c r="C167" s="151"/>
      <c r="D167" s="152"/>
      <c r="E167" s="160"/>
      <c r="F167" s="161"/>
      <c r="G167" s="109"/>
      <c r="H167" s="87"/>
      <c r="I167" s="7"/>
      <c r="J167" s="90"/>
      <c r="K167" s="50"/>
      <c r="L167" s="5"/>
    </row>
    <row r="168" spans="1:12" ht="12.75">
      <c r="A168" s="150"/>
      <c r="B168" s="151"/>
      <c r="C168" s="151"/>
      <c r="D168" s="152"/>
      <c r="E168" s="160"/>
      <c r="F168" s="161"/>
      <c r="G168" s="109"/>
      <c r="H168" s="87"/>
      <c r="I168" s="7"/>
      <c r="J168" s="90"/>
      <c r="K168" s="50"/>
      <c r="L168" s="5"/>
    </row>
    <row r="169" spans="1:12" ht="12.75">
      <c r="A169" s="150"/>
      <c r="B169" s="151"/>
      <c r="C169" s="151"/>
      <c r="D169" s="152"/>
      <c r="E169" s="160"/>
      <c r="F169" s="161"/>
      <c r="G169" s="109"/>
      <c r="H169" s="87"/>
      <c r="I169" s="7"/>
      <c r="J169" s="90"/>
      <c r="K169" s="50"/>
      <c r="L169" s="5"/>
    </row>
    <row r="170" spans="1:12" ht="12.75">
      <c r="A170" s="150"/>
      <c r="B170" s="151"/>
      <c r="C170" s="151"/>
      <c r="D170" s="152"/>
      <c r="E170" s="160"/>
      <c r="F170" s="161"/>
      <c r="G170" s="109"/>
      <c r="H170" s="87"/>
      <c r="I170" s="7"/>
      <c r="J170" s="90"/>
      <c r="K170" s="50"/>
      <c r="L170" s="5"/>
    </row>
    <row r="171" spans="1:12" ht="12.75">
      <c r="A171" s="150"/>
      <c r="B171" s="151"/>
      <c r="C171" s="151"/>
      <c r="D171" s="152"/>
      <c r="E171" s="160"/>
      <c r="F171" s="161"/>
      <c r="G171" s="109"/>
      <c r="H171" s="87"/>
      <c r="I171" s="7"/>
      <c r="J171" s="90"/>
      <c r="K171" s="50"/>
      <c r="L171" s="5"/>
    </row>
    <row r="172" spans="1:12" ht="12.75">
      <c r="A172" s="150"/>
      <c r="B172" s="151"/>
      <c r="C172" s="151"/>
      <c r="D172" s="152"/>
      <c r="E172" s="160"/>
      <c r="F172" s="161"/>
      <c r="G172" s="109"/>
      <c r="H172" s="87"/>
      <c r="I172" s="7"/>
      <c r="J172" s="90"/>
      <c r="K172" s="50"/>
      <c r="L172" s="5"/>
    </row>
    <row r="173" spans="1:12" ht="12.75">
      <c r="A173" s="150"/>
      <c r="B173" s="151"/>
      <c r="C173" s="151"/>
      <c r="D173" s="152"/>
      <c r="E173" s="160"/>
      <c r="F173" s="161"/>
      <c r="G173" s="109"/>
      <c r="H173" s="87"/>
      <c r="I173" s="7"/>
      <c r="J173" s="90"/>
      <c r="K173" s="50"/>
      <c r="L173" s="5"/>
    </row>
    <row r="174" spans="1:12" ht="12.75">
      <c r="A174" s="150"/>
      <c r="B174" s="151"/>
      <c r="C174" s="151"/>
      <c r="D174" s="152"/>
      <c r="E174" s="160"/>
      <c r="F174" s="161"/>
      <c r="G174" s="109"/>
      <c r="H174" s="87"/>
      <c r="I174" s="7"/>
      <c r="J174" s="90"/>
      <c r="K174" s="50"/>
      <c r="L174" s="5"/>
    </row>
    <row r="175" spans="1:12" ht="12.75">
      <c r="A175" s="150"/>
      <c r="B175" s="151"/>
      <c r="C175" s="151"/>
      <c r="D175" s="152"/>
      <c r="E175" s="160"/>
      <c r="F175" s="161"/>
      <c r="G175" s="109"/>
      <c r="H175" s="87"/>
      <c r="I175" s="7"/>
      <c r="J175" s="90"/>
      <c r="K175" s="50"/>
      <c r="L175" s="5"/>
    </row>
    <row r="176" spans="1:12" ht="12.75">
      <c r="A176" s="150"/>
      <c r="B176" s="151"/>
      <c r="C176" s="151"/>
      <c r="D176" s="152"/>
      <c r="E176" s="160"/>
      <c r="F176" s="161"/>
      <c r="G176" s="109"/>
      <c r="H176" s="87"/>
      <c r="I176" s="7"/>
      <c r="J176" s="90"/>
      <c r="K176" s="50"/>
      <c r="L176" s="5"/>
    </row>
    <row r="177" spans="1:12" ht="12.75">
      <c r="A177" s="150"/>
      <c r="B177" s="151"/>
      <c r="C177" s="151"/>
      <c r="D177" s="152"/>
      <c r="E177" s="160"/>
      <c r="F177" s="161"/>
      <c r="G177" s="109"/>
      <c r="H177" s="87"/>
      <c r="I177" s="7"/>
      <c r="J177" s="90"/>
      <c r="K177" s="50"/>
      <c r="L177" s="5"/>
    </row>
    <row r="178" spans="1:12" ht="12.75">
      <c r="A178" s="150"/>
      <c r="B178" s="151"/>
      <c r="C178" s="151"/>
      <c r="D178" s="152"/>
      <c r="E178" s="160"/>
      <c r="F178" s="161"/>
      <c r="G178" s="109"/>
      <c r="H178" s="87"/>
      <c r="I178" s="7"/>
      <c r="J178" s="90"/>
      <c r="K178" s="50"/>
      <c r="L178" s="5"/>
    </row>
    <row r="179" spans="1:12" ht="12.75">
      <c r="A179" s="150"/>
      <c r="B179" s="151"/>
      <c r="C179" s="151"/>
      <c r="D179" s="152"/>
      <c r="E179" s="160"/>
      <c r="F179" s="161"/>
      <c r="G179" s="109"/>
      <c r="H179" s="87"/>
      <c r="I179" s="7"/>
      <c r="J179" s="90"/>
      <c r="K179" s="50"/>
      <c r="L179" s="5"/>
    </row>
    <row r="180" spans="1:12" ht="12.75">
      <c r="A180" s="150"/>
      <c r="B180" s="151"/>
      <c r="C180" s="151"/>
      <c r="D180" s="152"/>
      <c r="E180" s="160"/>
      <c r="F180" s="161"/>
      <c r="G180" s="109"/>
      <c r="H180" s="87"/>
      <c r="I180" s="7"/>
      <c r="J180" s="90"/>
      <c r="K180" s="50"/>
      <c r="L180" s="5"/>
    </row>
    <row r="181" spans="1:12" ht="12.75">
      <c r="A181" s="150"/>
      <c r="B181" s="151"/>
      <c r="C181" s="151"/>
      <c r="D181" s="152"/>
      <c r="E181" s="160"/>
      <c r="F181" s="161"/>
      <c r="G181" s="109"/>
      <c r="H181" s="87"/>
      <c r="I181" s="7"/>
      <c r="J181" s="90"/>
      <c r="K181" s="50"/>
      <c r="L181" s="5"/>
    </row>
    <row r="182" spans="1:12" ht="12.75">
      <c r="A182" s="150"/>
      <c r="B182" s="151"/>
      <c r="C182" s="151"/>
      <c r="D182" s="152"/>
      <c r="E182" s="160"/>
      <c r="F182" s="161"/>
      <c r="G182" s="109"/>
      <c r="H182" s="87"/>
      <c r="I182" s="7"/>
      <c r="J182" s="90"/>
      <c r="K182" s="50"/>
      <c r="L182" s="5"/>
    </row>
    <row r="183" spans="1:12" ht="12.75">
      <c r="A183" s="150"/>
      <c r="B183" s="151"/>
      <c r="C183" s="151"/>
      <c r="D183" s="152"/>
      <c r="E183" s="160"/>
      <c r="F183" s="161"/>
      <c r="G183" s="109"/>
      <c r="H183" s="87"/>
      <c r="I183" s="7"/>
      <c r="J183" s="90"/>
      <c r="K183" s="50"/>
      <c r="L183" s="5"/>
    </row>
    <row r="184" spans="1:12" ht="12.75">
      <c r="A184" s="150"/>
      <c r="B184" s="151"/>
      <c r="C184" s="151"/>
      <c r="D184" s="152"/>
      <c r="E184" s="160"/>
      <c r="F184" s="161"/>
      <c r="G184" s="109"/>
      <c r="H184" s="87"/>
      <c r="I184" s="7"/>
      <c r="J184" s="90"/>
      <c r="K184" s="50"/>
      <c r="L184" s="5"/>
    </row>
    <row r="185" spans="1:12" ht="12.75">
      <c r="A185" s="150"/>
      <c r="B185" s="151"/>
      <c r="C185" s="151"/>
      <c r="D185" s="152"/>
      <c r="E185" s="160"/>
      <c r="F185" s="161"/>
      <c r="G185" s="109"/>
      <c r="H185" s="87"/>
      <c r="I185" s="7"/>
      <c r="J185" s="90"/>
      <c r="K185" s="50"/>
      <c r="L185" s="5"/>
    </row>
    <row r="186" spans="1:12" ht="12.75">
      <c r="A186" s="150"/>
      <c r="B186" s="151"/>
      <c r="C186" s="151"/>
      <c r="D186" s="152"/>
      <c r="E186" s="160"/>
      <c r="F186" s="161"/>
      <c r="G186" s="109"/>
      <c r="H186" s="87"/>
      <c r="I186" s="7"/>
      <c r="J186" s="90"/>
      <c r="K186" s="50"/>
      <c r="L186" s="5"/>
    </row>
    <row r="187" spans="1:12" ht="12.75">
      <c r="A187" s="150"/>
      <c r="B187" s="151"/>
      <c r="C187" s="151"/>
      <c r="D187" s="152"/>
      <c r="E187" s="160"/>
      <c r="F187" s="161"/>
      <c r="G187" s="109"/>
      <c r="H187" s="87"/>
      <c r="I187" s="7"/>
      <c r="J187" s="90"/>
      <c r="K187" s="50"/>
      <c r="L187" s="5"/>
    </row>
    <row r="188" spans="1:12" ht="12.75">
      <c r="A188" s="150"/>
      <c r="B188" s="151"/>
      <c r="C188" s="151"/>
      <c r="D188" s="152"/>
      <c r="E188" s="160"/>
      <c r="F188" s="161"/>
      <c r="G188" s="109"/>
      <c r="H188" s="87"/>
      <c r="I188" s="7"/>
      <c r="J188" s="90"/>
      <c r="K188" s="50"/>
      <c r="L188" s="5"/>
    </row>
    <row r="189" spans="1:12" ht="12.75">
      <c r="A189" s="150"/>
      <c r="B189" s="151"/>
      <c r="C189" s="151"/>
      <c r="D189" s="152"/>
      <c r="E189" s="160"/>
      <c r="F189" s="161"/>
      <c r="G189" s="109"/>
      <c r="H189" s="87"/>
      <c r="I189" s="7"/>
      <c r="J189" s="90"/>
      <c r="K189" s="50"/>
      <c r="L189" s="5"/>
    </row>
    <row r="190" spans="1:12" ht="12.75">
      <c r="A190" s="150"/>
      <c r="B190" s="151"/>
      <c r="C190" s="151"/>
      <c r="D190" s="152"/>
      <c r="E190" s="160"/>
      <c r="F190" s="161"/>
      <c r="G190" s="109"/>
      <c r="H190" s="87"/>
      <c r="I190" s="7"/>
      <c r="J190" s="90"/>
      <c r="K190" s="50"/>
      <c r="L190" s="5"/>
    </row>
    <row r="191" spans="1:12" ht="12.75">
      <c r="A191" s="150"/>
      <c r="B191" s="151"/>
      <c r="C191" s="151"/>
      <c r="D191" s="152"/>
      <c r="E191" s="160"/>
      <c r="F191" s="161"/>
      <c r="G191" s="109"/>
      <c r="H191" s="87"/>
      <c r="I191" s="7"/>
      <c r="J191" s="90"/>
      <c r="K191" s="50"/>
      <c r="L191" s="5"/>
    </row>
    <row r="192" spans="1:12" ht="12.75">
      <c r="A192" s="150"/>
      <c r="B192" s="151"/>
      <c r="C192" s="151"/>
      <c r="D192" s="152"/>
      <c r="E192" s="160"/>
      <c r="F192" s="161"/>
      <c r="G192" s="109"/>
      <c r="H192" s="87"/>
      <c r="I192" s="7"/>
      <c r="J192" s="90"/>
      <c r="K192" s="50"/>
      <c r="L192" s="5"/>
    </row>
    <row r="193" spans="1:12" ht="12.75">
      <c r="A193" s="150"/>
      <c r="B193" s="151"/>
      <c r="C193" s="151"/>
      <c r="D193" s="152"/>
      <c r="E193" s="160"/>
      <c r="F193" s="161"/>
      <c r="G193" s="109"/>
      <c r="H193" s="87"/>
      <c r="I193" s="7"/>
      <c r="J193" s="90"/>
      <c r="K193" s="50"/>
      <c r="L193" s="5"/>
    </row>
    <row r="194" spans="1:12" ht="12.75">
      <c r="A194" s="150"/>
      <c r="B194" s="151"/>
      <c r="C194" s="151"/>
      <c r="D194" s="152"/>
      <c r="E194" s="160"/>
      <c r="F194" s="161"/>
      <c r="G194" s="109"/>
      <c r="H194" s="87"/>
      <c r="I194" s="7"/>
      <c r="J194" s="90"/>
      <c r="K194" s="50"/>
      <c r="L194" s="5"/>
    </row>
    <row r="195" spans="1:12" ht="12.75">
      <c r="A195" s="150"/>
      <c r="B195" s="151"/>
      <c r="C195" s="151"/>
      <c r="D195" s="152"/>
      <c r="E195" s="160"/>
      <c r="F195" s="161"/>
      <c r="G195" s="109"/>
      <c r="H195" s="87"/>
      <c r="I195" s="7"/>
      <c r="J195" s="90"/>
      <c r="K195" s="50"/>
      <c r="L195" s="5"/>
    </row>
    <row r="196" spans="1:12" ht="12.75">
      <c r="A196" s="150"/>
      <c r="B196" s="151"/>
      <c r="C196" s="151"/>
      <c r="D196" s="152"/>
      <c r="E196" s="160"/>
      <c r="F196" s="161"/>
      <c r="G196" s="109"/>
      <c r="H196" s="87"/>
      <c r="I196" s="7"/>
      <c r="J196" s="90"/>
      <c r="K196" s="50"/>
      <c r="L196" s="5"/>
    </row>
    <row r="197" spans="1:12" ht="12.75">
      <c r="A197" s="150"/>
      <c r="B197" s="151"/>
      <c r="C197" s="151"/>
      <c r="D197" s="152"/>
      <c r="E197" s="160"/>
      <c r="F197" s="161"/>
      <c r="G197" s="109"/>
      <c r="H197" s="87"/>
      <c r="I197" s="7"/>
      <c r="J197" s="90"/>
      <c r="K197" s="50"/>
      <c r="L197" s="5"/>
    </row>
    <row r="198" spans="1:12" ht="12.75">
      <c r="A198" s="150"/>
      <c r="B198" s="151"/>
      <c r="C198" s="151"/>
      <c r="D198" s="152"/>
      <c r="E198" s="160"/>
      <c r="F198" s="161"/>
      <c r="G198" s="109"/>
      <c r="H198" s="87"/>
      <c r="I198" s="7"/>
      <c r="J198" s="90"/>
      <c r="K198" s="50"/>
      <c r="L198" s="5"/>
    </row>
    <row r="199" spans="1:12" ht="12.75">
      <c r="A199" s="150"/>
      <c r="B199" s="151"/>
      <c r="C199" s="151"/>
      <c r="D199" s="152"/>
      <c r="E199" s="160"/>
      <c r="F199" s="161"/>
      <c r="G199" s="109"/>
      <c r="H199" s="87"/>
      <c r="I199" s="7"/>
      <c r="J199" s="90"/>
      <c r="K199" s="50"/>
      <c r="L199" s="5"/>
    </row>
    <row r="200" spans="1:12" ht="12.75">
      <c r="A200" s="150"/>
      <c r="B200" s="151"/>
      <c r="C200" s="151"/>
      <c r="D200" s="152"/>
      <c r="E200" s="160"/>
      <c r="F200" s="161"/>
      <c r="G200" s="109"/>
      <c r="H200" s="87"/>
      <c r="I200" s="7"/>
      <c r="J200" s="90"/>
      <c r="K200" s="50"/>
      <c r="L200" s="5"/>
    </row>
    <row r="201" spans="1:12" ht="12.75">
      <c r="A201" s="150"/>
      <c r="B201" s="151"/>
      <c r="C201" s="151"/>
      <c r="D201" s="152"/>
      <c r="E201" s="160"/>
      <c r="F201" s="161"/>
      <c r="G201" s="109"/>
      <c r="H201" s="87"/>
      <c r="I201" s="7"/>
      <c r="J201" s="90"/>
      <c r="K201" s="50"/>
      <c r="L201" s="5"/>
    </row>
    <row r="202" spans="1:12" ht="12.75">
      <c r="A202" s="150"/>
      <c r="B202" s="151"/>
      <c r="C202" s="151"/>
      <c r="D202" s="152"/>
      <c r="E202" s="160"/>
      <c r="F202" s="161"/>
      <c r="G202" s="109"/>
      <c r="H202" s="87"/>
      <c r="I202" s="7"/>
      <c r="J202" s="90"/>
      <c r="K202" s="50"/>
      <c r="L202" s="5"/>
    </row>
    <row r="203" spans="1:12" ht="12.75">
      <c r="A203" s="150"/>
      <c r="B203" s="151"/>
      <c r="C203" s="151"/>
      <c r="D203" s="152"/>
      <c r="E203" s="160"/>
      <c r="F203" s="161"/>
      <c r="G203" s="109"/>
      <c r="H203" s="87"/>
      <c r="I203" s="7"/>
      <c r="J203" s="90"/>
      <c r="K203" s="50"/>
      <c r="L203" s="5"/>
    </row>
    <row r="204" spans="1:12" ht="12.75">
      <c r="A204" s="150"/>
      <c r="B204" s="151"/>
      <c r="C204" s="151"/>
      <c r="D204" s="152"/>
      <c r="E204" s="160"/>
      <c r="F204" s="161"/>
      <c r="G204" s="109"/>
      <c r="H204" s="87"/>
      <c r="I204" s="7"/>
      <c r="J204" s="90"/>
      <c r="K204" s="50"/>
      <c r="L204" s="5"/>
    </row>
    <row r="205" spans="1:12" ht="12.75">
      <c r="A205" s="150"/>
      <c r="B205" s="151"/>
      <c r="C205" s="151"/>
      <c r="D205" s="152"/>
      <c r="E205" s="160"/>
      <c r="F205" s="161"/>
      <c r="G205" s="109"/>
      <c r="H205" s="87"/>
      <c r="I205" s="7"/>
      <c r="J205" s="90"/>
      <c r="K205" s="50"/>
      <c r="L205" s="5"/>
    </row>
    <row r="206" spans="1:12" ht="12.75">
      <c r="A206" s="150"/>
      <c r="B206" s="151"/>
      <c r="C206" s="151"/>
      <c r="D206" s="152"/>
      <c r="E206" s="160"/>
      <c r="F206" s="161"/>
      <c r="G206" s="109"/>
      <c r="H206" s="87"/>
      <c r="I206" s="7"/>
      <c r="J206" s="90"/>
      <c r="K206" s="50"/>
      <c r="L206" s="5"/>
    </row>
    <row r="207" spans="1:12" ht="12.75">
      <c r="A207" s="150"/>
      <c r="B207" s="151"/>
      <c r="C207" s="151"/>
      <c r="D207" s="152"/>
      <c r="E207" s="160"/>
      <c r="F207" s="161"/>
      <c r="G207" s="109"/>
      <c r="H207" s="87"/>
      <c r="I207" s="7"/>
      <c r="J207" s="90"/>
      <c r="K207" s="50"/>
      <c r="L207" s="5"/>
    </row>
    <row r="208" spans="1:12" ht="12.75">
      <c r="A208" s="150"/>
      <c r="B208" s="151"/>
      <c r="C208" s="151"/>
      <c r="D208" s="152"/>
      <c r="E208" s="160"/>
      <c r="F208" s="161"/>
      <c r="G208" s="109"/>
      <c r="H208" s="87"/>
      <c r="I208" s="7"/>
      <c r="J208" s="90"/>
      <c r="K208" s="50"/>
      <c r="L208" s="5"/>
    </row>
    <row r="209" spans="1:12" ht="12.75">
      <c r="A209" s="150"/>
      <c r="B209" s="151"/>
      <c r="C209" s="151"/>
      <c r="D209" s="152"/>
      <c r="E209" s="160"/>
      <c r="F209" s="161"/>
      <c r="G209" s="109"/>
      <c r="H209" s="87"/>
      <c r="I209" s="7"/>
      <c r="J209" s="90"/>
      <c r="K209" s="50"/>
      <c r="L209" s="5"/>
    </row>
    <row r="210" spans="1:12" ht="12.75">
      <c r="A210" s="150"/>
      <c r="B210" s="151"/>
      <c r="C210" s="151"/>
      <c r="D210" s="152"/>
      <c r="E210" s="160"/>
      <c r="F210" s="161"/>
      <c r="G210" s="109"/>
      <c r="H210" s="87"/>
      <c r="I210" s="7"/>
      <c r="J210" s="90"/>
      <c r="K210" s="50"/>
      <c r="L210" s="5"/>
    </row>
    <row r="211" spans="1:12" ht="12.75">
      <c r="A211" s="150"/>
      <c r="B211" s="151"/>
      <c r="C211" s="151"/>
      <c r="D211" s="152"/>
      <c r="E211" s="160"/>
      <c r="F211" s="161"/>
      <c r="G211" s="109"/>
      <c r="H211" s="87"/>
      <c r="I211" s="7"/>
      <c r="J211" s="90"/>
      <c r="K211" s="50"/>
      <c r="L211" s="5"/>
    </row>
    <row r="212" spans="1:12" ht="12.75">
      <c r="A212" s="150"/>
      <c r="B212" s="151"/>
      <c r="C212" s="151"/>
      <c r="D212" s="152"/>
      <c r="E212" s="160"/>
      <c r="F212" s="161"/>
      <c r="G212" s="109"/>
      <c r="H212" s="87"/>
      <c r="I212" s="7"/>
      <c r="J212" s="90"/>
      <c r="K212" s="50"/>
      <c r="L212" s="5"/>
    </row>
    <row r="213" spans="1:12" ht="12.75">
      <c r="A213" s="150"/>
      <c r="B213" s="151"/>
      <c r="C213" s="151"/>
      <c r="D213" s="152"/>
      <c r="E213" s="160"/>
      <c r="F213" s="161"/>
      <c r="G213" s="109"/>
      <c r="H213" s="87"/>
      <c r="I213" s="7"/>
      <c r="J213" s="90"/>
      <c r="K213" s="50"/>
      <c r="L213" s="5"/>
    </row>
    <row r="214" spans="1:12" ht="12.75">
      <c r="A214" s="150"/>
      <c r="B214" s="151"/>
      <c r="C214" s="151"/>
      <c r="D214" s="152"/>
      <c r="E214" s="160"/>
      <c r="F214" s="161"/>
      <c r="G214" s="109"/>
      <c r="H214" s="87"/>
      <c r="I214" s="7"/>
      <c r="J214" s="90"/>
      <c r="K214" s="50"/>
      <c r="L214" s="5"/>
    </row>
    <row r="215" spans="1:12" ht="12.75">
      <c r="A215" s="150"/>
      <c r="B215" s="151"/>
      <c r="C215" s="151"/>
      <c r="D215" s="152"/>
      <c r="E215" s="160"/>
      <c r="F215" s="161"/>
      <c r="G215" s="109"/>
      <c r="H215" s="87"/>
      <c r="I215" s="7"/>
      <c r="J215" s="90"/>
      <c r="K215" s="50"/>
      <c r="L215" s="5"/>
    </row>
    <row r="216" spans="1:12" ht="12.75">
      <c r="A216" s="150"/>
      <c r="B216" s="151"/>
      <c r="C216" s="151"/>
      <c r="D216" s="152"/>
      <c r="E216" s="160"/>
      <c r="F216" s="161"/>
      <c r="G216" s="109"/>
      <c r="H216" s="87"/>
      <c r="I216" s="7"/>
      <c r="J216" s="90"/>
      <c r="K216" s="50"/>
      <c r="L216" s="5"/>
    </row>
    <row r="217" spans="1:12" ht="12.75">
      <c r="A217" s="150"/>
      <c r="B217" s="151"/>
      <c r="C217" s="151"/>
      <c r="D217" s="152"/>
      <c r="E217" s="160"/>
      <c r="F217" s="161"/>
      <c r="G217" s="109"/>
      <c r="H217" s="87"/>
      <c r="I217" s="7"/>
      <c r="J217" s="90"/>
      <c r="K217" s="50"/>
      <c r="L217" s="5"/>
    </row>
    <row r="218" spans="1:12" ht="12.75">
      <c r="A218" s="150"/>
      <c r="B218" s="151"/>
      <c r="C218" s="151"/>
      <c r="D218" s="152"/>
      <c r="E218" s="160"/>
      <c r="F218" s="161"/>
      <c r="G218" s="109"/>
      <c r="H218" s="87"/>
      <c r="I218" s="7"/>
      <c r="J218" s="90"/>
      <c r="K218" s="50"/>
      <c r="L218" s="5"/>
    </row>
    <row r="219" spans="1:12" ht="13.5" thickBot="1">
      <c r="A219" s="169"/>
      <c r="B219" s="170"/>
      <c r="C219" s="170"/>
      <c r="D219" s="171"/>
      <c r="E219" s="164"/>
      <c r="F219" s="165"/>
      <c r="G219" s="111"/>
      <c r="H219" s="98"/>
      <c r="I219" s="99"/>
      <c r="J219" s="91"/>
      <c r="K219" s="50"/>
      <c r="L219" s="5"/>
    </row>
  </sheetData>
  <sheetProtection sheet="1" objects="1" scenarios="1" selectLockedCells="1"/>
  <mergeCells count="389">
    <mergeCell ref="A217:D217"/>
    <mergeCell ref="A218:D218"/>
    <mergeCell ref="A219:D219"/>
    <mergeCell ref="F35:G35"/>
    <mergeCell ref="A99:D99"/>
    <mergeCell ref="A100:D100"/>
    <mergeCell ref="A101:D101"/>
    <mergeCell ref="A102:D102"/>
    <mergeCell ref="A103:D103"/>
    <mergeCell ref="A104:D104"/>
    <mergeCell ref="A105:D105"/>
    <mergeCell ref="A106:D106"/>
    <mergeCell ref="A107:D107"/>
    <mergeCell ref="A90:D90"/>
    <mergeCell ref="A91:D91"/>
    <mergeCell ref="A92:D92"/>
    <mergeCell ref="A93:D93"/>
    <mergeCell ref="A94:D94"/>
    <mergeCell ref="A95:D95"/>
    <mergeCell ref="A96:D96"/>
    <mergeCell ref="A97:D97"/>
    <mergeCell ref="A98:D98"/>
    <mergeCell ref="A61:D61"/>
    <mergeCell ref="A62:D62"/>
    <mergeCell ref="A64:D64"/>
    <mergeCell ref="A65:D65"/>
    <mergeCell ref="A66:D66"/>
    <mergeCell ref="A67:D67"/>
    <mergeCell ref="A68:D68"/>
    <mergeCell ref="A69:D69"/>
    <mergeCell ref="A52:D52"/>
    <mergeCell ref="A53:D53"/>
    <mergeCell ref="A54:D54"/>
    <mergeCell ref="A55:D55"/>
    <mergeCell ref="A56:D56"/>
    <mergeCell ref="A57:D57"/>
    <mergeCell ref="A58:D58"/>
    <mergeCell ref="A59:D59"/>
    <mergeCell ref="A60:D60"/>
    <mergeCell ref="E213:F213"/>
    <mergeCell ref="E214:F214"/>
    <mergeCell ref="E215:F215"/>
    <mergeCell ref="E216:F216"/>
    <mergeCell ref="E217:F217"/>
    <mergeCell ref="E218:F218"/>
    <mergeCell ref="E219:F219"/>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63:D63"/>
    <mergeCell ref="E204:F204"/>
    <mergeCell ref="E205:F205"/>
    <mergeCell ref="E206:F206"/>
    <mergeCell ref="E207:F207"/>
    <mergeCell ref="E208:F208"/>
    <mergeCell ref="E209:F209"/>
    <mergeCell ref="E210:F210"/>
    <mergeCell ref="E211:F211"/>
    <mergeCell ref="E212:F212"/>
    <mergeCell ref="E195:F195"/>
    <mergeCell ref="E196:F196"/>
    <mergeCell ref="E197:F197"/>
    <mergeCell ref="E198:F198"/>
    <mergeCell ref="E199:F199"/>
    <mergeCell ref="E200:F200"/>
    <mergeCell ref="E201:F201"/>
    <mergeCell ref="E202:F202"/>
    <mergeCell ref="E203:F203"/>
    <mergeCell ref="E186:F186"/>
    <mergeCell ref="E187:F187"/>
    <mergeCell ref="E188:F188"/>
    <mergeCell ref="E189:F189"/>
    <mergeCell ref="E190:F190"/>
    <mergeCell ref="E191:F191"/>
    <mergeCell ref="E192:F192"/>
    <mergeCell ref="E193:F193"/>
    <mergeCell ref="E194:F194"/>
    <mergeCell ref="E177:F177"/>
    <mergeCell ref="E178:F178"/>
    <mergeCell ref="E179:F179"/>
    <mergeCell ref="E180:F180"/>
    <mergeCell ref="E181:F181"/>
    <mergeCell ref="E182:F182"/>
    <mergeCell ref="E183:F183"/>
    <mergeCell ref="E184:F184"/>
    <mergeCell ref="E185:F185"/>
    <mergeCell ref="E168:F168"/>
    <mergeCell ref="E169:F169"/>
    <mergeCell ref="E170:F170"/>
    <mergeCell ref="E171:F171"/>
    <mergeCell ref="E172:F172"/>
    <mergeCell ref="E173:F173"/>
    <mergeCell ref="E174:F174"/>
    <mergeCell ref="E175:F175"/>
    <mergeCell ref="E176:F176"/>
    <mergeCell ref="E159:F159"/>
    <mergeCell ref="E160:F160"/>
    <mergeCell ref="E161:F161"/>
    <mergeCell ref="E162:F162"/>
    <mergeCell ref="E163:F163"/>
    <mergeCell ref="E164:F164"/>
    <mergeCell ref="E165:F165"/>
    <mergeCell ref="E166:F166"/>
    <mergeCell ref="E167:F167"/>
    <mergeCell ref="E150:F150"/>
    <mergeCell ref="E151:F151"/>
    <mergeCell ref="E152:F152"/>
    <mergeCell ref="E153:F153"/>
    <mergeCell ref="E154:F154"/>
    <mergeCell ref="E155:F155"/>
    <mergeCell ref="E156:F156"/>
    <mergeCell ref="E157:F157"/>
    <mergeCell ref="E158:F158"/>
    <mergeCell ref="E141:F141"/>
    <mergeCell ref="E142:F142"/>
    <mergeCell ref="E143:F143"/>
    <mergeCell ref="E144:F144"/>
    <mergeCell ref="E145:F145"/>
    <mergeCell ref="E146:F146"/>
    <mergeCell ref="E147:F147"/>
    <mergeCell ref="E148:F148"/>
    <mergeCell ref="E149:F149"/>
    <mergeCell ref="E132:F132"/>
    <mergeCell ref="E133:F133"/>
    <mergeCell ref="E134:F134"/>
    <mergeCell ref="E135:F135"/>
    <mergeCell ref="E136:F136"/>
    <mergeCell ref="E137:F137"/>
    <mergeCell ref="E138:F138"/>
    <mergeCell ref="E139:F139"/>
    <mergeCell ref="E140:F140"/>
    <mergeCell ref="E123:F123"/>
    <mergeCell ref="E124:F124"/>
    <mergeCell ref="E125:F125"/>
    <mergeCell ref="E126:F126"/>
    <mergeCell ref="E127:F127"/>
    <mergeCell ref="E128:F128"/>
    <mergeCell ref="E129:F129"/>
    <mergeCell ref="E130:F130"/>
    <mergeCell ref="E131:F131"/>
    <mergeCell ref="E114:F114"/>
    <mergeCell ref="E115:F115"/>
    <mergeCell ref="E116:F116"/>
    <mergeCell ref="E117:F117"/>
    <mergeCell ref="E118:F118"/>
    <mergeCell ref="E119:F119"/>
    <mergeCell ref="E120:F120"/>
    <mergeCell ref="E121:F121"/>
    <mergeCell ref="E122:F122"/>
    <mergeCell ref="E105:F105"/>
    <mergeCell ref="E106:F106"/>
    <mergeCell ref="E107:F107"/>
    <mergeCell ref="E108:F108"/>
    <mergeCell ref="E109:F109"/>
    <mergeCell ref="E110:F110"/>
    <mergeCell ref="E111:F111"/>
    <mergeCell ref="E112:F112"/>
    <mergeCell ref="E113:F113"/>
    <mergeCell ref="E96:F96"/>
    <mergeCell ref="E97:F97"/>
    <mergeCell ref="E98:F98"/>
    <mergeCell ref="E99:F99"/>
    <mergeCell ref="E100:F100"/>
    <mergeCell ref="E101:F101"/>
    <mergeCell ref="E102:F102"/>
    <mergeCell ref="E103:F103"/>
    <mergeCell ref="E104:F104"/>
    <mergeCell ref="E87:F87"/>
    <mergeCell ref="E88:F88"/>
    <mergeCell ref="E89:F89"/>
    <mergeCell ref="E90:F90"/>
    <mergeCell ref="E91:F91"/>
    <mergeCell ref="E92:F92"/>
    <mergeCell ref="E93:F93"/>
    <mergeCell ref="E94:F94"/>
    <mergeCell ref="E95:F95"/>
    <mergeCell ref="E78:F78"/>
    <mergeCell ref="E79:F79"/>
    <mergeCell ref="E80:F80"/>
    <mergeCell ref="E81:F81"/>
    <mergeCell ref="E82:F82"/>
    <mergeCell ref="E83:F83"/>
    <mergeCell ref="E84:F84"/>
    <mergeCell ref="E85:F85"/>
    <mergeCell ref="E86:F86"/>
    <mergeCell ref="E69:F69"/>
    <mergeCell ref="E70:F70"/>
    <mergeCell ref="E71:F71"/>
    <mergeCell ref="E72:F72"/>
    <mergeCell ref="E73:F73"/>
    <mergeCell ref="E74:F74"/>
    <mergeCell ref="E75:F75"/>
    <mergeCell ref="E76:F76"/>
    <mergeCell ref="E77:F77"/>
    <mergeCell ref="A195:D195"/>
    <mergeCell ref="A176:D176"/>
    <mergeCell ref="A177:D177"/>
    <mergeCell ref="A178:D178"/>
    <mergeCell ref="A179:D179"/>
    <mergeCell ref="A180:D180"/>
    <mergeCell ref="E45:F45"/>
    <mergeCell ref="E46:F46"/>
    <mergeCell ref="E47:F47"/>
    <mergeCell ref="E48:F48"/>
    <mergeCell ref="E49:F49"/>
    <mergeCell ref="E50:F50"/>
    <mergeCell ref="E51:F51"/>
    <mergeCell ref="E52:F52"/>
    <mergeCell ref="E53:F53"/>
    <mergeCell ref="E59:F59"/>
    <mergeCell ref="E60:F60"/>
    <mergeCell ref="E61:F61"/>
    <mergeCell ref="E62:F62"/>
    <mergeCell ref="E63:F63"/>
    <mergeCell ref="E64:F64"/>
    <mergeCell ref="E65:F65"/>
    <mergeCell ref="E66:F66"/>
    <mergeCell ref="E67:F67"/>
    <mergeCell ref="A186:D186"/>
    <mergeCell ref="A187:D187"/>
    <mergeCell ref="A188:D188"/>
    <mergeCell ref="A189:D189"/>
    <mergeCell ref="A190:D190"/>
    <mergeCell ref="A191:D191"/>
    <mergeCell ref="A192:D192"/>
    <mergeCell ref="A193:D193"/>
    <mergeCell ref="A194:D194"/>
    <mergeCell ref="A210:D210"/>
    <mergeCell ref="A211:D211"/>
    <mergeCell ref="A212:D212"/>
    <mergeCell ref="A213:D213"/>
    <mergeCell ref="A214:D214"/>
    <mergeCell ref="A215:D215"/>
    <mergeCell ref="A216:D216"/>
    <mergeCell ref="A196:D196"/>
    <mergeCell ref="A197:D197"/>
    <mergeCell ref="A198:D198"/>
    <mergeCell ref="A199:D199"/>
    <mergeCell ref="A200:D200"/>
    <mergeCell ref="A201:D201"/>
    <mergeCell ref="A202:D202"/>
    <mergeCell ref="A203:D203"/>
    <mergeCell ref="A204:D204"/>
    <mergeCell ref="A205:D205"/>
    <mergeCell ref="A206:D206"/>
    <mergeCell ref="A207:D207"/>
    <mergeCell ref="A208:D208"/>
    <mergeCell ref="A209:D209"/>
    <mergeCell ref="A181:D181"/>
    <mergeCell ref="A182:D182"/>
    <mergeCell ref="A183:D183"/>
    <mergeCell ref="A184:D184"/>
    <mergeCell ref="A185:D185"/>
    <mergeCell ref="A166:D166"/>
    <mergeCell ref="A167:D167"/>
    <mergeCell ref="A168:D168"/>
    <mergeCell ref="A169:D169"/>
    <mergeCell ref="A170:D170"/>
    <mergeCell ref="A171:D171"/>
    <mergeCell ref="A172:D172"/>
    <mergeCell ref="A173:D173"/>
    <mergeCell ref="A174:D174"/>
    <mergeCell ref="A175:D175"/>
    <mergeCell ref="A165:D165"/>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45:D145"/>
    <mergeCell ref="A126:D126"/>
    <mergeCell ref="A127:D127"/>
    <mergeCell ref="A128:D128"/>
    <mergeCell ref="A129:D129"/>
    <mergeCell ref="A130:D130"/>
    <mergeCell ref="A131:D131"/>
    <mergeCell ref="A132:D132"/>
    <mergeCell ref="A133:D133"/>
    <mergeCell ref="A134:D134"/>
    <mergeCell ref="A135:D135"/>
    <mergeCell ref="A136:D136"/>
    <mergeCell ref="A137:D137"/>
    <mergeCell ref="A138:D138"/>
    <mergeCell ref="A139:D139"/>
    <mergeCell ref="A140:D140"/>
    <mergeCell ref="A141:D141"/>
    <mergeCell ref="A142:D142"/>
    <mergeCell ref="A143:D143"/>
    <mergeCell ref="A144:D144"/>
    <mergeCell ref="A125:D125"/>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A86:D86"/>
    <mergeCell ref="A87:D87"/>
    <mergeCell ref="A88:D88"/>
    <mergeCell ref="A89:D89"/>
    <mergeCell ref="A76:D76"/>
    <mergeCell ref="A77:D77"/>
    <mergeCell ref="A78:D78"/>
    <mergeCell ref="A79:D79"/>
    <mergeCell ref="A80:D80"/>
    <mergeCell ref="A81:D81"/>
    <mergeCell ref="A82:D82"/>
    <mergeCell ref="A83:D83"/>
    <mergeCell ref="A84:D84"/>
    <mergeCell ref="A85:D85"/>
    <mergeCell ref="A70:D70"/>
    <mergeCell ref="A71:D71"/>
    <mergeCell ref="A72:D72"/>
    <mergeCell ref="A73:D73"/>
    <mergeCell ref="A74:D74"/>
    <mergeCell ref="A75:D75"/>
    <mergeCell ref="C32:E32"/>
    <mergeCell ref="C33:E33"/>
    <mergeCell ref="C34:E34"/>
    <mergeCell ref="E54:F54"/>
    <mergeCell ref="E55:F55"/>
    <mergeCell ref="E56:F56"/>
    <mergeCell ref="E57:F57"/>
    <mergeCell ref="E58:F58"/>
    <mergeCell ref="E36:F36"/>
    <mergeCell ref="E37:F37"/>
    <mergeCell ref="E38:F38"/>
    <mergeCell ref="E39:F39"/>
    <mergeCell ref="E40:F40"/>
    <mergeCell ref="E41:F41"/>
    <mergeCell ref="E42:F42"/>
    <mergeCell ref="E43:F43"/>
    <mergeCell ref="E44:F44"/>
    <mergeCell ref="E68:F68"/>
    <mergeCell ref="C11:E11"/>
    <mergeCell ref="A35:E35"/>
    <mergeCell ref="A5:J5"/>
    <mergeCell ref="A1:J1"/>
    <mergeCell ref="A2:J2"/>
    <mergeCell ref="A3:J3"/>
    <mergeCell ref="C15:E15"/>
    <mergeCell ref="D7:E7"/>
    <mergeCell ref="D8:E8"/>
    <mergeCell ref="C19:E19"/>
    <mergeCell ref="C21:E21"/>
    <mergeCell ref="C13:E13"/>
    <mergeCell ref="F7:J7"/>
    <mergeCell ref="C22:E22"/>
    <mergeCell ref="C17:E17"/>
    <mergeCell ref="A25:E30"/>
    <mergeCell ref="F14:J15"/>
  </mergeCells>
  <hyperlinks>
    <hyperlink ref="G25" r:id="rId1" display="https://www.ekonbenefits.com/securesend"/>
  </hyperlinks>
  <printOptions/>
  <pageMargins left="0.5" right="0.5" top="0.25" bottom="0.5" header="0.3" footer="0.3"/>
  <pageSetup fitToHeight="0" fitToWidth="1" horizontalDpi="600" verticalDpi="600" orientation="portrait" scale="77"/>
  <headerFooter>
    <oddFooter>&amp;C&amp;P</oddFooter>
  </headerFooter>
</worksheet>
</file>

<file path=xl/worksheets/sheet2.xml><?xml version="1.0" encoding="utf-8"?>
<worksheet xmlns="http://schemas.openxmlformats.org/spreadsheetml/2006/main" xmlns:r="http://schemas.openxmlformats.org/officeDocument/2006/relationships">
  <sheetPr codeName="Sheet2"/>
  <dimension ref="A2:V104"/>
  <sheetViews>
    <sheetView zoomScalePageLayoutView="0" workbookViewId="0" topLeftCell="A49">
      <selection activeCell="T93" sqref="T93:T104"/>
    </sheetView>
  </sheetViews>
  <sheetFormatPr defaultColWidth="8.8515625" defaultRowHeight="12.75"/>
  <cols>
    <col min="1" max="1" width="22.421875" style="0" bestFit="1" customWidth="1"/>
    <col min="2" max="18" width="8.8515625" style="0" customWidth="1"/>
    <col min="19" max="19" width="15.28125" style="0" bestFit="1" customWidth="1"/>
    <col min="20" max="20" width="21.421875" style="0" bestFit="1" customWidth="1"/>
    <col min="21" max="21" width="8.8515625" style="0" customWidth="1"/>
    <col min="22" max="22" width="15.28125" style="0" bestFit="1" customWidth="1"/>
  </cols>
  <sheetData>
    <row r="2" spans="2:20" ht="27.75">
      <c r="B2" s="14"/>
      <c r="C2" s="22" t="s">
        <v>17</v>
      </c>
      <c r="D2" s="22" t="s">
        <v>35</v>
      </c>
      <c r="E2" s="22" t="s">
        <v>16</v>
      </c>
      <c r="F2" s="22"/>
      <c r="G2" s="22" t="s">
        <v>17</v>
      </c>
      <c r="H2" s="22" t="s">
        <v>35</v>
      </c>
      <c r="I2" s="22" t="s">
        <v>16</v>
      </c>
      <c r="J2" s="22"/>
      <c r="K2" s="22" t="s">
        <v>17</v>
      </c>
      <c r="L2" s="22" t="s">
        <v>35</v>
      </c>
      <c r="M2" s="22" t="s">
        <v>16</v>
      </c>
      <c r="N2" s="22"/>
      <c r="O2" s="22" t="s">
        <v>17</v>
      </c>
      <c r="P2" s="22" t="s">
        <v>35</v>
      </c>
      <c r="Q2" s="22" t="s">
        <v>16</v>
      </c>
      <c r="S2" s="47" t="s">
        <v>38</v>
      </c>
      <c r="T2" t="s">
        <v>62</v>
      </c>
    </row>
    <row r="3" spans="1:20" ht="12.75">
      <c r="A3" s="48" t="s">
        <v>62</v>
      </c>
      <c r="B3" s="14" t="s">
        <v>13</v>
      </c>
      <c r="C3" s="49">
        <v>7.1</v>
      </c>
      <c r="D3" s="8">
        <f>ROUND(C3*1.5,2)</f>
        <v>10.65</v>
      </c>
      <c r="E3" s="8">
        <f aca="true" t="shared" si="0" ref="E3:E8">C3*2</f>
        <v>14.2</v>
      </c>
      <c r="F3" s="14" t="s">
        <v>1</v>
      </c>
      <c r="G3" s="49">
        <v>8.85</v>
      </c>
      <c r="H3" s="113">
        <f aca="true" t="shared" si="1" ref="H3:H8">(G3*1.5)</f>
        <v>13.274999999999999</v>
      </c>
      <c r="I3" s="8">
        <f aca="true" t="shared" si="2" ref="I3:I8">G3*2</f>
        <v>17.7</v>
      </c>
      <c r="J3" s="14" t="s">
        <v>12</v>
      </c>
      <c r="K3" s="49">
        <v>2.55</v>
      </c>
      <c r="L3" s="8">
        <f>ROUND(K3*1.5,2)</f>
        <v>3.83</v>
      </c>
      <c r="M3" s="8">
        <f aca="true" t="shared" si="3" ref="M3:M8">K3*2</f>
        <v>5.1</v>
      </c>
      <c r="N3" s="14" t="s">
        <v>14</v>
      </c>
      <c r="O3" s="49">
        <v>0.8</v>
      </c>
      <c r="P3" s="49">
        <v>0.8</v>
      </c>
      <c r="Q3" s="49">
        <v>0.8</v>
      </c>
      <c r="S3" t="s">
        <v>39</v>
      </c>
      <c r="T3" t="s">
        <v>62</v>
      </c>
    </row>
    <row r="4" spans="1:20" ht="12.75">
      <c r="A4" s="48" t="s">
        <v>11</v>
      </c>
      <c r="B4" s="14" t="s">
        <v>13</v>
      </c>
      <c r="C4" s="49">
        <v>7.4</v>
      </c>
      <c r="D4" s="8">
        <f>ROUND(C4*1.5,2)</f>
        <v>11.1</v>
      </c>
      <c r="E4" s="8">
        <f t="shared" si="0"/>
        <v>14.8</v>
      </c>
      <c r="F4" s="14" t="s">
        <v>1</v>
      </c>
      <c r="G4" s="49">
        <v>9</v>
      </c>
      <c r="H4" s="113">
        <f t="shared" si="1"/>
        <v>13.5</v>
      </c>
      <c r="I4" s="8">
        <f t="shared" si="2"/>
        <v>18</v>
      </c>
      <c r="J4" s="14" t="s">
        <v>12</v>
      </c>
      <c r="K4" s="49">
        <v>2.8</v>
      </c>
      <c r="L4" s="8">
        <f>ROUND(K4*1.5,2)</f>
        <v>4.2</v>
      </c>
      <c r="M4" s="8">
        <f t="shared" si="3"/>
        <v>5.6</v>
      </c>
      <c r="N4" s="14" t="s">
        <v>14</v>
      </c>
      <c r="O4" s="49">
        <v>0.8</v>
      </c>
      <c r="P4" s="49">
        <v>0.8</v>
      </c>
      <c r="Q4" s="49">
        <v>0.8</v>
      </c>
      <c r="S4" t="s">
        <v>40</v>
      </c>
      <c r="T4" t="s">
        <v>62</v>
      </c>
    </row>
    <row r="5" spans="1:20" ht="12.75">
      <c r="A5" s="48" t="s">
        <v>70</v>
      </c>
      <c r="B5" s="14" t="s">
        <v>13</v>
      </c>
      <c r="C5" s="49">
        <v>8</v>
      </c>
      <c r="D5" s="8">
        <f>ROUND(C5*1.5,2)</f>
        <v>12</v>
      </c>
      <c r="E5" s="8">
        <f t="shared" si="0"/>
        <v>16</v>
      </c>
      <c r="F5" s="14" t="s">
        <v>1</v>
      </c>
      <c r="G5" s="49">
        <v>9.25</v>
      </c>
      <c r="H5" s="113">
        <f t="shared" si="1"/>
        <v>13.875</v>
      </c>
      <c r="I5" s="8">
        <f t="shared" si="2"/>
        <v>18.5</v>
      </c>
      <c r="J5" s="14" t="s">
        <v>12</v>
      </c>
      <c r="K5" s="49">
        <v>3</v>
      </c>
      <c r="L5" s="8">
        <f>ROUND(K5*1.5,2)</f>
        <v>4.5</v>
      </c>
      <c r="M5" s="8">
        <f t="shared" si="3"/>
        <v>6</v>
      </c>
      <c r="N5" s="14" t="s">
        <v>14</v>
      </c>
      <c r="O5" s="49">
        <v>0.8</v>
      </c>
      <c r="P5" s="49">
        <v>0.8</v>
      </c>
      <c r="Q5" s="49">
        <v>0.8</v>
      </c>
      <c r="S5" t="s">
        <v>41</v>
      </c>
      <c r="T5" t="s">
        <v>62</v>
      </c>
    </row>
    <row r="6" spans="1:20" ht="12.75">
      <c r="A6" s="48" t="s">
        <v>79</v>
      </c>
      <c r="B6" s="14" t="s">
        <v>13</v>
      </c>
      <c r="C6" s="49">
        <v>8.25</v>
      </c>
      <c r="D6" s="113">
        <f aca="true" t="shared" si="4" ref="D6:D11">(C6*1.5)</f>
        <v>12.375</v>
      </c>
      <c r="E6" s="8">
        <f t="shared" si="0"/>
        <v>16.5</v>
      </c>
      <c r="F6" s="14" t="s">
        <v>1</v>
      </c>
      <c r="G6" s="49">
        <v>9.75</v>
      </c>
      <c r="H6" s="113">
        <f t="shared" si="1"/>
        <v>14.625</v>
      </c>
      <c r="I6" s="8">
        <f t="shared" si="2"/>
        <v>19.5</v>
      </c>
      <c r="J6" s="14" t="s">
        <v>12</v>
      </c>
      <c r="K6" s="49">
        <v>3.65</v>
      </c>
      <c r="L6" s="113">
        <f aca="true" t="shared" si="5" ref="L6:L11">(K6*1.5)</f>
        <v>5.475</v>
      </c>
      <c r="M6" s="8">
        <f t="shared" si="3"/>
        <v>7.3</v>
      </c>
      <c r="N6" s="14" t="s">
        <v>14</v>
      </c>
      <c r="O6" s="49">
        <v>0.8</v>
      </c>
      <c r="P6" s="49">
        <v>0.8</v>
      </c>
      <c r="Q6" s="49">
        <v>0.8</v>
      </c>
      <c r="S6" t="s">
        <v>42</v>
      </c>
      <c r="T6" t="s">
        <v>62</v>
      </c>
    </row>
    <row r="7" spans="1:20" ht="12.75">
      <c r="A7" s="48" t="s">
        <v>92</v>
      </c>
      <c r="B7" s="14" t="s">
        <v>13</v>
      </c>
      <c r="C7" s="49">
        <v>8.25</v>
      </c>
      <c r="D7" s="113">
        <f t="shared" si="4"/>
        <v>12.375</v>
      </c>
      <c r="E7" s="8">
        <f t="shared" si="0"/>
        <v>16.5</v>
      </c>
      <c r="F7" s="14" t="s">
        <v>1</v>
      </c>
      <c r="G7" s="49">
        <v>9.9</v>
      </c>
      <c r="H7" s="113">
        <f t="shared" si="1"/>
        <v>14.850000000000001</v>
      </c>
      <c r="I7" s="8">
        <f t="shared" si="2"/>
        <v>19.8</v>
      </c>
      <c r="J7" s="14" t="s">
        <v>12</v>
      </c>
      <c r="K7" s="49">
        <v>4.15</v>
      </c>
      <c r="L7" s="113">
        <f t="shared" si="5"/>
        <v>6.2250000000000005</v>
      </c>
      <c r="M7" s="8">
        <f t="shared" si="3"/>
        <v>8.3</v>
      </c>
      <c r="N7" s="14" t="s">
        <v>14</v>
      </c>
      <c r="O7" s="49">
        <v>0.8</v>
      </c>
      <c r="P7" s="49">
        <v>0.8</v>
      </c>
      <c r="Q7" s="49">
        <v>0.8</v>
      </c>
      <c r="S7" t="s">
        <v>43</v>
      </c>
      <c r="T7" t="s">
        <v>62</v>
      </c>
    </row>
    <row r="8" spans="1:20" ht="12.75">
      <c r="A8" s="48" t="s">
        <v>108</v>
      </c>
      <c r="B8" s="14" t="s">
        <v>13</v>
      </c>
      <c r="C8" s="49">
        <v>8.3</v>
      </c>
      <c r="D8" s="113">
        <f t="shared" si="4"/>
        <v>12.450000000000001</v>
      </c>
      <c r="E8" s="8">
        <f t="shared" si="0"/>
        <v>16.6</v>
      </c>
      <c r="F8" s="14" t="s">
        <v>1</v>
      </c>
      <c r="G8" s="49">
        <v>10.4</v>
      </c>
      <c r="H8" s="113">
        <f t="shared" si="1"/>
        <v>15.600000000000001</v>
      </c>
      <c r="I8" s="8">
        <f t="shared" si="2"/>
        <v>20.8</v>
      </c>
      <c r="J8" s="14" t="s">
        <v>12</v>
      </c>
      <c r="K8" s="49">
        <v>4.5</v>
      </c>
      <c r="L8" s="113">
        <f t="shared" si="5"/>
        <v>6.75</v>
      </c>
      <c r="M8" s="8">
        <f t="shared" si="3"/>
        <v>9</v>
      </c>
      <c r="N8" s="14" t="s">
        <v>14</v>
      </c>
      <c r="O8" s="49">
        <v>0.8</v>
      </c>
      <c r="P8" s="49">
        <v>0.8</v>
      </c>
      <c r="Q8" s="49">
        <v>0.8</v>
      </c>
      <c r="S8" t="s">
        <v>44</v>
      </c>
      <c r="T8" t="s">
        <v>62</v>
      </c>
    </row>
    <row r="9" spans="1:20" ht="12.75">
      <c r="A9" s="48" t="s">
        <v>121</v>
      </c>
      <c r="B9" s="14" t="s">
        <v>13</v>
      </c>
      <c r="C9" s="49">
        <v>8.45</v>
      </c>
      <c r="D9" s="113">
        <f t="shared" si="4"/>
        <v>12.674999999999999</v>
      </c>
      <c r="E9" s="8">
        <f>C9*2</f>
        <v>16.9</v>
      </c>
      <c r="F9" s="14" t="s">
        <v>1</v>
      </c>
      <c r="G9" s="49">
        <v>10.9</v>
      </c>
      <c r="H9" s="113">
        <f>(G9*1.5)</f>
        <v>16.35</v>
      </c>
      <c r="I9" s="8">
        <f>G9*2</f>
        <v>21.8</v>
      </c>
      <c r="J9" s="14" t="s">
        <v>12</v>
      </c>
      <c r="K9" s="49">
        <v>5</v>
      </c>
      <c r="L9" s="113">
        <f t="shared" si="5"/>
        <v>7.5</v>
      </c>
      <c r="M9" s="8">
        <f>K9*2</f>
        <v>10</v>
      </c>
      <c r="N9" s="14" t="s">
        <v>14</v>
      </c>
      <c r="O9" s="49">
        <v>0.8</v>
      </c>
      <c r="P9" s="49">
        <v>0.8</v>
      </c>
      <c r="Q9" s="49">
        <v>0.8</v>
      </c>
      <c r="S9" t="s">
        <v>45</v>
      </c>
      <c r="T9" t="s">
        <v>11</v>
      </c>
    </row>
    <row r="10" spans="1:20" ht="12.75">
      <c r="A10" s="48" t="s">
        <v>134</v>
      </c>
      <c r="B10" s="14" t="s">
        <v>13</v>
      </c>
      <c r="C10" s="49">
        <v>8.55</v>
      </c>
      <c r="D10" s="113">
        <f t="shared" si="4"/>
        <v>12.825000000000001</v>
      </c>
      <c r="E10" s="8">
        <f>C10*2</f>
        <v>17.1</v>
      </c>
      <c r="F10" s="14" t="s">
        <v>1</v>
      </c>
      <c r="G10" s="49">
        <v>11.4</v>
      </c>
      <c r="H10" s="113">
        <f>(G10*1.5)</f>
        <v>17.1</v>
      </c>
      <c r="I10" s="8">
        <f>G10*2</f>
        <v>22.8</v>
      </c>
      <c r="J10" s="14" t="s">
        <v>12</v>
      </c>
      <c r="K10" s="49">
        <v>5.5</v>
      </c>
      <c r="L10" s="113">
        <f t="shared" si="5"/>
        <v>8.25</v>
      </c>
      <c r="M10" s="8">
        <f>K10*2</f>
        <v>11</v>
      </c>
      <c r="N10" s="14" t="s">
        <v>14</v>
      </c>
      <c r="O10" s="49">
        <v>0.8</v>
      </c>
      <c r="P10" s="49">
        <v>0.8</v>
      </c>
      <c r="Q10" s="49">
        <v>0.8</v>
      </c>
      <c r="S10" t="s">
        <v>46</v>
      </c>
      <c r="T10" t="s">
        <v>11</v>
      </c>
    </row>
    <row r="11" spans="1:20" ht="12.75">
      <c r="A11" s="48" t="s">
        <v>147</v>
      </c>
      <c r="B11" s="14" t="s">
        <v>13</v>
      </c>
      <c r="C11" s="49">
        <v>8.6</v>
      </c>
      <c r="D11" s="113">
        <f t="shared" si="4"/>
        <v>12.899999999999999</v>
      </c>
      <c r="E11" s="8">
        <f>C11*2</f>
        <v>17.2</v>
      </c>
      <c r="F11" s="14" t="s">
        <v>1</v>
      </c>
      <c r="G11" s="49">
        <v>11.4</v>
      </c>
      <c r="H11" s="113">
        <f>(G11*1.5)</f>
        <v>17.1</v>
      </c>
      <c r="I11" s="8">
        <f>G11*2</f>
        <v>22.8</v>
      </c>
      <c r="J11" s="14" t="s">
        <v>12</v>
      </c>
      <c r="K11" s="49">
        <v>6.5</v>
      </c>
      <c r="L11" s="113">
        <f t="shared" si="5"/>
        <v>9.75</v>
      </c>
      <c r="M11" s="8">
        <f>K11*2</f>
        <v>13</v>
      </c>
      <c r="N11" s="14" t="s">
        <v>14</v>
      </c>
      <c r="O11" s="49">
        <v>0.8</v>
      </c>
      <c r="P11" s="49">
        <v>0.8</v>
      </c>
      <c r="Q11" s="49">
        <v>0.8</v>
      </c>
      <c r="S11" t="s">
        <v>47</v>
      </c>
      <c r="T11" t="s">
        <v>11</v>
      </c>
    </row>
    <row r="12" spans="19:20" ht="12.75">
      <c r="S12" t="s">
        <v>48</v>
      </c>
      <c r="T12" t="s">
        <v>11</v>
      </c>
    </row>
    <row r="13" spans="19:20" ht="12.75">
      <c r="S13" t="s">
        <v>49</v>
      </c>
      <c r="T13" t="s">
        <v>11</v>
      </c>
    </row>
    <row r="14" spans="19:20" ht="12.75">
      <c r="S14" s="47" t="s">
        <v>50</v>
      </c>
      <c r="T14" t="s">
        <v>11</v>
      </c>
    </row>
    <row r="15" spans="19:20" ht="12.75">
      <c r="S15" t="s">
        <v>51</v>
      </c>
      <c r="T15" t="s">
        <v>11</v>
      </c>
    </row>
    <row r="16" spans="19:20" ht="12.75">
      <c r="S16" t="s">
        <v>52</v>
      </c>
      <c r="T16" t="s">
        <v>11</v>
      </c>
    </row>
    <row r="17" spans="19:20" ht="12.75">
      <c r="S17" t="s">
        <v>53</v>
      </c>
      <c r="T17" t="s">
        <v>11</v>
      </c>
    </row>
    <row r="18" spans="19:20" ht="12.75">
      <c r="S18" t="s">
        <v>54</v>
      </c>
      <c r="T18" t="s">
        <v>11</v>
      </c>
    </row>
    <row r="19" spans="19:20" ht="12.75">
      <c r="S19" t="s">
        <v>55</v>
      </c>
      <c r="T19" t="s">
        <v>11</v>
      </c>
    </row>
    <row r="20" spans="19:20" ht="12.75">
      <c r="S20" t="s">
        <v>56</v>
      </c>
      <c r="T20" t="s">
        <v>11</v>
      </c>
    </row>
    <row r="21" spans="19:20" ht="12.75">
      <c r="S21" t="s">
        <v>57</v>
      </c>
      <c r="T21" t="s">
        <v>70</v>
      </c>
    </row>
    <row r="22" spans="19:20" ht="12.75">
      <c r="S22" t="s">
        <v>58</v>
      </c>
      <c r="T22" t="s">
        <v>70</v>
      </c>
    </row>
    <row r="23" spans="19:20" ht="12.75">
      <c r="S23" t="s">
        <v>59</v>
      </c>
      <c r="T23" t="s">
        <v>70</v>
      </c>
    </row>
    <row r="24" spans="19:20" ht="12.75">
      <c r="S24" t="s">
        <v>60</v>
      </c>
      <c r="T24" t="s">
        <v>70</v>
      </c>
    </row>
    <row r="25" spans="19:20" ht="12.75">
      <c r="S25" t="s">
        <v>61</v>
      </c>
      <c r="T25" t="s">
        <v>70</v>
      </c>
    </row>
    <row r="26" spans="19:20" ht="12.75">
      <c r="S26" s="47" t="s">
        <v>63</v>
      </c>
      <c r="T26" t="s">
        <v>70</v>
      </c>
    </row>
    <row r="27" spans="19:20" ht="12.75">
      <c r="S27" t="s">
        <v>64</v>
      </c>
      <c r="T27" t="s">
        <v>70</v>
      </c>
    </row>
    <row r="28" spans="19:20" ht="12.75">
      <c r="S28" t="s">
        <v>65</v>
      </c>
      <c r="T28" t="s">
        <v>70</v>
      </c>
    </row>
    <row r="29" spans="19:20" ht="12.75">
      <c r="S29" t="s">
        <v>66</v>
      </c>
      <c r="T29" t="s">
        <v>70</v>
      </c>
    </row>
    <row r="30" spans="19:20" ht="12.75">
      <c r="S30" t="s">
        <v>67</v>
      </c>
      <c r="T30" t="s">
        <v>70</v>
      </c>
    </row>
    <row r="31" spans="19:20" ht="12.75">
      <c r="S31" t="s">
        <v>68</v>
      </c>
      <c r="T31" t="s">
        <v>70</v>
      </c>
    </row>
    <row r="32" spans="19:20" ht="12.75">
      <c r="S32" t="s">
        <v>69</v>
      </c>
      <c r="T32" t="s">
        <v>70</v>
      </c>
    </row>
    <row r="33" spans="19:20" ht="12.75">
      <c r="S33" t="s">
        <v>80</v>
      </c>
      <c r="T33" t="s">
        <v>79</v>
      </c>
    </row>
    <row r="34" spans="19:20" ht="12.75">
      <c r="S34" t="s">
        <v>81</v>
      </c>
      <c r="T34" t="s">
        <v>79</v>
      </c>
    </row>
    <row r="35" spans="19:20" ht="12.75">
      <c r="S35" t="s">
        <v>82</v>
      </c>
      <c r="T35" t="s">
        <v>79</v>
      </c>
    </row>
    <row r="36" spans="19:20" ht="12.75">
      <c r="S36" t="s">
        <v>83</v>
      </c>
      <c r="T36" t="s">
        <v>79</v>
      </c>
    </row>
    <row r="37" spans="19:20" ht="12.75">
      <c r="S37" t="s">
        <v>84</v>
      </c>
      <c r="T37" t="s">
        <v>79</v>
      </c>
    </row>
    <row r="38" spans="19:20" ht="12.75">
      <c r="S38" s="47" t="s">
        <v>85</v>
      </c>
      <c r="T38" t="s">
        <v>79</v>
      </c>
    </row>
    <row r="39" spans="19:20" ht="12.75">
      <c r="S39" t="s">
        <v>86</v>
      </c>
      <c r="T39" t="s">
        <v>79</v>
      </c>
    </row>
    <row r="40" spans="19:20" ht="12.75">
      <c r="S40" t="s">
        <v>87</v>
      </c>
      <c r="T40" t="s">
        <v>79</v>
      </c>
    </row>
    <row r="41" spans="19:20" ht="12.75">
      <c r="S41" t="s">
        <v>88</v>
      </c>
      <c r="T41" t="s">
        <v>79</v>
      </c>
    </row>
    <row r="42" spans="19:20" ht="12.75">
      <c r="S42" t="s">
        <v>89</v>
      </c>
      <c r="T42" t="s">
        <v>79</v>
      </c>
    </row>
    <row r="43" spans="19:22" ht="12.75">
      <c r="S43" t="s">
        <v>90</v>
      </c>
      <c r="T43" t="s">
        <v>79</v>
      </c>
      <c r="V43" s="47"/>
    </row>
    <row r="44" spans="19:20" ht="12.75">
      <c r="S44" t="s">
        <v>91</v>
      </c>
      <c r="T44" t="s">
        <v>79</v>
      </c>
    </row>
    <row r="45" spans="19:20" ht="12.75">
      <c r="S45" t="s">
        <v>93</v>
      </c>
      <c r="T45" t="s">
        <v>92</v>
      </c>
    </row>
    <row r="46" spans="19:20" ht="12.75">
      <c r="S46" t="s">
        <v>94</v>
      </c>
      <c r="T46" t="s">
        <v>92</v>
      </c>
    </row>
    <row r="47" spans="19:20" ht="12.75">
      <c r="S47" t="s">
        <v>95</v>
      </c>
      <c r="T47" t="s">
        <v>92</v>
      </c>
    </row>
    <row r="48" spans="19:20" ht="12.75">
      <c r="S48" t="s">
        <v>96</v>
      </c>
      <c r="T48" t="s">
        <v>92</v>
      </c>
    </row>
    <row r="49" spans="19:20" ht="12.75">
      <c r="S49" t="s">
        <v>97</v>
      </c>
      <c r="T49" t="s">
        <v>92</v>
      </c>
    </row>
    <row r="50" spans="19:20" ht="12.75">
      <c r="S50" t="s">
        <v>98</v>
      </c>
      <c r="T50" t="s">
        <v>92</v>
      </c>
    </row>
    <row r="51" spans="19:20" ht="12.75">
      <c r="S51" t="s">
        <v>99</v>
      </c>
      <c r="T51" t="s">
        <v>92</v>
      </c>
    </row>
    <row r="52" spans="19:20" ht="12.75">
      <c r="S52" t="s">
        <v>100</v>
      </c>
      <c r="T52" t="s">
        <v>92</v>
      </c>
    </row>
    <row r="53" spans="19:20" ht="12.75">
      <c r="S53" t="s">
        <v>101</v>
      </c>
      <c r="T53" t="s">
        <v>92</v>
      </c>
    </row>
    <row r="54" spans="19:20" ht="12.75">
      <c r="S54" t="s">
        <v>102</v>
      </c>
      <c r="T54" t="s">
        <v>92</v>
      </c>
    </row>
    <row r="55" spans="19:20" ht="12.75">
      <c r="S55" t="s">
        <v>103</v>
      </c>
      <c r="T55" t="s">
        <v>92</v>
      </c>
    </row>
    <row r="56" spans="19:20" ht="12.75">
      <c r="S56" t="s">
        <v>104</v>
      </c>
      <c r="T56" t="s">
        <v>92</v>
      </c>
    </row>
    <row r="57" spans="19:20" ht="12.75">
      <c r="S57" t="s">
        <v>109</v>
      </c>
      <c r="T57" t="s">
        <v>108</v>
      </c>
    </row>
    <row r="58" spans="19:20" ht="12.75">
      <c r="S58" t="s">
        <v>110</v>
      </c>
      <c r="T58" t="s">
        <v>108</v>
      </c>
    </row>
    <row r="59" spans="19:20" ht="12.75">
      <c r="S59" t="s">
        <v>111</v>
      </c>
      <c r="T59" t="s">
        <v>108</v>
      </c>
    </row>
    <row r="60" spans="19:20" ht="12.75">
      <c r="S60" t="s">
        <v>112</v>
      </c>
      <c r="T60" t="s">
        <v>108</v>
      </c>
    </row>
    <row r="61" spans="19:20" ht="12.75">
      <c r="S61" t="s">
        <v>113</v>
      </c>
      <c r="T61" t="s">
        <v>108</v>
      </c>
    </row>
    <row r="62" spans="19:20" ht="12.75">
      <c r="S62" t="s">
        <v>114</v>
      </c>
      <c r="T62" t="s">
        <v>108</v>
      </c>
    </row>
    <row r="63" spans="19:20" ht="12.75">
      <c r="S63" t="s">
        <v>115</v>
      </c>
      <c r="T63" t="s">
        <v>108</v>
      </c>
    </row>
    <row r="64" spans="19:20" ht="12.75">
      <c r="S64" t="s">
        <v>116</v>
      </c>
      <c r="T64" t="s">
        <v>108</v>
      </c>
    </row>
    <row r="65" spans="19:20" ht="12.75">
      <c r="S65" t="s">
        <v>117</v>
      </c>
      <c r="T65" t="s">
        <v>108</v>
      </c>
    </row>
    <row r="66" spans="19:20" ht="12.75">
      <c r="S66" t="s">
        <v>118</v>
      </c>
      <c r="T66" t="s">
        <v>108</v>
      </c>
    </row>
    <row r="67" spans="19:20" ht="12.75">
      <c r="S67" t="s">
        <v>119</v>
      </c>
      <c r="T67" t="s">
        <v>108</v>
      </c>
    </row>
    <row r="68" spans="19:20" ht="12.75">
      <c r="S68" t="s">
        <v>120</v>
      </c>
      <c r="T68" t="s">
        <v>108</v>
      </c>
    </row>
    <row r="69" spans="19:20" ht="12.75">
      <c r="S69" t="s">
        <v>122</v>
      </c>
      <c r="T69" t="s">
        <v>121</v>
      </c>
    </row>
    <row r="70" spans="19:20" ht="12.75">
      <c r="S70" t="s">
        <v>123</v>
      </c>
      <c r="T70" t="s">
        <v>121</v>
      </c>
    </row>
    <row r="71" spans="19:20" ht="12.75">
      <c r="S71" t="s">
        <v>124</v>
      </c>
      <c r="T71" t="s">
        <v>121</v>
      </c>
    </row>
    <row r="72" spans="19:20" ht="12.75">
      <c r="S72" t="s">
        <v>125</v>
      </c>
      <c r="T72" t="s">
        <v>121</v>
      </c>
    </row>
    <row r="73" spans="19:20" ht="12.75">
      <c r="S73" t="s">
        <v>126</v>
      </c>
      <c r="T73" t="s">
        <v>121</v>
      </c>
    </row>
    <row r="74" spans="19:20" ht="12.75">
      <c r="S74" t="s">
        <v>127</v>
      </c>
      <c r="T74" t="s">
        <v>121</v>
      </c>
    </row>
    <row r="75" spans="19:20" ht="12.75">
      <c r="S75" t="s">
        <v>128</v>
      </c>
      <c r="T75" t="s">
        <v>121</v>
      </c>
    </row>
    <row r="76" spans="19:20" ht="12.75">
      <c r="S76" t="s">
        <v>129</v>
      </c>
      <c r="T76" t="s">
        <v>121</v>
      </c>
    </row>
    <row r="77" spans="19:20" ht="12.75">
      <c r="S77" t="s">
        <v>130</v>
      </c>
      <c r="T77" t="s">
        <v>121</v>
      </c>
    </row>
    <row r="78" spans="19:20" ht="12.75">
      <c r="S78" t="s">
        <v>131</v>
      </c>
      <c r="T78" t="s">
        <v>121</v>
      </c>
    </row>
    <row r="79" spans="19:20" ht="12.75">
      <c r="S79" t="s">
        <v>132</v>
      </c>
      <c r="T79" t="s">
        <v>121</v>
      </c>
    </row>
    <row r="80" spans="19:20" ht="12.75">
      <c r="S80" t="s">
        <v>133</v>
      </c>
      <c r="T80" t="s">
        <v>121</v>
      </c>
    </row>
    <row r="81" spans="19:20" ht="12.75">
      <c r="S81" t="s">
        <v>135</v>
      </c>
      <c r="T81" t="s">
        <v>134</v>
      </c>
    </row>
    <row r="82" spans="19:20" ht="12.75">
      <c r="S82" t="s">
        <v>136</v>
      </c>
      <c r="T82" t="s">
        <v>134</v>
      </c>
    </row>
    <row r="83" spans="19:20" ht="12.75">
      <c r="S83" t="s">
        <v>137</v>
      </c>
      <c r="T83" t="s">
        <v>134</v>
      </c>
    </row>
    <row r="84" spans="19:20" ht="12.75">
      <c r="S84" t="s">
        <v>138</v>
      </c>
      <c r="T84" t="s">
        <v>134</v>
      </c>
    </row>
    <row r="85" spans="19:20" ht="12.75">
      <c r="S85" t="s">
        <v>139</v>
      </c>
      <c r="T85" t="s">
        <v>134</v>
      </c>
    </row>
    <row r="86" spans="19:20" ht="12.75">
      <c r="S86" t="s">
        <v>140</v>
      </c>
      <c r="T86" t="s">
        <v>134</v>
      </c>
    </row>
    <row r="87" spans="19:20" ht="12.75">
      <c r="S87" t="s">
        <v>141</v>
      </c>
      <c r="T87" t="s">
        <v>134</v>
      </c>
    </row>
    <row r="88" spans="19:20" ht="12.75">
      <c r="S88" t="s">
        <v>142</v>
      </c>
      <c r="T88" t="s">
        <v>134</v>
      </c>
    </row>
    <row r="89" spans="19:20" ht="12.75">
      <c r="S89" t="s">
        <v>143</v>
      </c>
      <c r="T89" t="s">
        <v>134</v>
      </c>
    </row>
    <row r="90" spans="19:20" ht="12.75">
      <c r="S90" t="s">
        <v>144</v>
      </c>
      <c r="T90" t="s">
        <v>134</v>
      </c>
    </row>
    <row r="91" spans="19:20" ht="12.75">
      <c r="S91" t="s">
        <v>145</v>
      </c>
      <c r="T91" t="s">
        <v>134</v>
      </c>
    </row>
    <row r="92" spans="19:20" ht="12.75">
      <c r="S92" t="s">
        <v>146</v>
      </c>
      <c r="T92" t="s">
        <v>134</v>
      </c>
    </row>
    <row r="93" spans="19:20" ht="12.75">
      <c r="S93" t="s">
        <v>148</v>
      </c>
      <c r="T93" t="s">
        <v>147</v>
      </c>
    </row>
    <row r="94" spans="19:20" ht="12.75">
      <c r="S94" t="s">
        <v>149</v>
      </c>
      <c r="T94" t="s">
        <v>147</v>
      </c>
    </row>
    <row r="95" spans="19:20" ht="12.75">
      <c r="S95" t="s">
        <v>150</v>
      </c>
      <c r="T95" t="s">
        <v>147</v>
      </c>
    </row>
    <row r="96" spans="19:20" ht="12.75">
      <c r="S96" t="s">
        <v>151</v>
      </c>
      <c r="T96" t="s">
        <v>147</v>
      </c>
    </row>
    <row r="97" spans="19:20" ht="12.75">
      <c r="S97" t="s">
        <v>152</v>
      </c>
      <c r="T97" t="s">
        <v>147</v>
      </c>
    </row>
    <row r="98" spans="19:20" ht="12.75">
      <c r="S98" t="s">
        <v>140</v>
      </c>
      <c r="T98" t="s">
        <v>147</v>
      </c>
    </row>
    <row r="99" spans="19:20" ht="12.75">
      <c r="S99" t="s">
        <v>141</v>
      </c>
      <c r="T99" t="s">
        <v>147</v>
      </c>
    </row>
    <row r="100" spans="19:20" ht="12.75">
      <c r="S100" t="s">
        <v>142</v>
      </c>
      <c r="T100" t="s">
        <v>147</v>
      </c>
    </row>
    <row r="101" spans="19:20" ht="12.75">
      <c r="S101" t="s">
        <v>143</v>
      </c>
      <c r="T101" t="s">
        <v>147</v>
      </c>
    </row>
    <row r="102" spans="19:20" ht="12.75">
      <c r="S102" t="s">
        <v>144</v>
      </c>
      <c r="T102" t="s">
        <v>147</v>
      </c>
    </row>
    <row r="103" spans="19:20" ht="12.75">
      <c r="S103" t="s">
        <v>145</v>
      </c>
      <c r="T103" t="s">
        <v>147</v>
      </c>
    </row>
    <row r="104" spans="19:20" ht="12.75">
      <c r="S104" t="s">
        <v>146</v>
      </c>
      <c r="T104" t="s">
        <v>147</v>
      </c>
    </row>
  </sheetData>
  <sheetProtection sheet="1" objects="1" scenarios="1" selectLockedCells="1"/>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49" sqref="D49"/>
    </sheetView>
  </sheetViews>
  <sheetFormatPr defaultColWidth="8.851562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Ekon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Bailey</dc:creator>
  <cp:keywords/>
  <dc:description/>
  <cp:lastModifiedBy>Microsoft Office User</cp:lastModifiedBy>
  <cp:lastPrinted>2019-04-26T20:24:40Z</cp:lastPrinted>
  <dcterms:created xsi:type="dcterms:W3CDTF">2014-11-05T17:35:27Z</dcterms:created>
  <dcterms:modified xsi:type="dcterms:W3CDTF">2022-08-08T20:18:01Z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