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NITE CITY 397-SIB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<sst xmlns="http://schemas.openxmlformats.org/spreadsheetml/2006/main" count="88" uniqueCount="50">
  <si>
    <t xml:space="preserve">Schedule B                           Building/Heavy/Highway Agreement (SIBA)                            Effective 08/01/20 - 07/31/21</t>
  </si>
  <si>
    <t xml:space="preserve">LABORERS LOCAL</t>
  </si>
  <si>
    <t xml:space="preserve">0397</t>
  </si>
  <si>
    <t xml:space="preserve">GRANITE CITY / EDWARDSVILLE</t>
  </si>
  <si>
    <t xml:space="preserve">Total Laborers Rate</t>
  </si>
  <si>
    <t xml:space="preserve">STRAIGHT TIME</t>
  </si>
  <si>
    <t xml:space="preserve">1 &amp; 1/2</t>
  </si>
  <si>
    <t xml:space="preserve">         DOUBLE TIME</t>
  </si>
  <si>
    <t xml:space="preserve">Group 1 </t>
  </si>
  <si>
    <t xml:space="preserve">laborer</t>
  </si>
  <si>
    <t xml:space="preserve">Foreman A</t>
  </si>
  <si>
    <t xml:space="preserve"> working(3-9 emp)  +.50</t>
  </si>
  <si>
    <t xml:space="preserve">Foreman B</t>
  </si>
  <si>
    <t xml:space="preserve">nonworking(10+ emp)  +1.00</t>
  </si>
  <si>
    <t xml:space="preserve">Foreman C</t>
  </si>
  <si>
    <t xml:space="preserve">general(2 frmn,same job/shift)  +1.50</t>
  </si>
  <si>
    <t xml:space="preserve">Group 2</t>
  </si>
  <si>
    <t xml:space="preserve">cutting, burning &amp; welding  + .50</t>
  </si>
  <si>
    <t xml:space="preserve">Group 3</t>
  </si>
  <si>
    <t xml:space="preserve">abatement workers; hz mat workers  + .50</t>
  </si>
  <si>
    <t xml:space="preserve">mason tender  + .50</t>
  </si>
  <si>
    <t xml:space="preserve">Group 4</t>
  </si>
  <si>
    <t xml:space="preserve">dynamite helper; lancing  + .50</t>
  </si>
  <si>
    <t xml:space="preserve">Group 5</t>
  </si>
  <si>
    <t xml:space="preserve">dynamite men  +1.50</t>
  </si>
  <si>
    <t xml:space="preserve">S.T.</t>
  </si>
  <si>
    <t xml:space="preserve">1&amp;1/2</t>
  </si>
  <si>
    <t xml:space="preserve">Watchman</t>
  </si>
  <si>
    <r>
      <rPr>
        <sz val="8"/>
        <color rgb="FF000000"/>
        <rFont val="Arial"/>
        <family val="2"/>
        <charset val="1"/>
      </rPr>
      <t xml:space="preserve">NONWORKING             </t>
    </r>
    <r>
      <rPr>
        <b val="true"/>
        <sz val="8"/>
        <color rgb="FFFF0000"/>
        <rFont val="Arial"/>
        <family val="2"/>
        <charset val="1"/>
      </rPr>
      <t xml:space="preserve">PLUS FRINGES</t>
    </r>
  </si>
  <si>
    <t xml:space="preserve">FRINGES</t>
  </si>
  <si>
    <t xml:space="preserve">H&amp;W</t>
  </si>
  <si>
    <t xml:space="preserve">PENSION</t>
  </si>
  <si>
    <t xml:space="preserve">ANNUITY</t>
  </si>
  <si>
    <t xml:space="preserve">TRAINING</t>
  </si>
  <si>
    <t xml:space="preserve">LECET</t>
  </si>
  <si>
    <t xml:space="preserve">SICAP</t>
  </si>
  <si>
    <t xml:space="preserve">DEDUCTIONS</t>
  </si>
  <si>
    <t xml:space="preserve">SUPP DUES</t>
  </si>
  <si>
    <t xml:space="preserve">LPL</t>
  </si>
  <si>
    <t xml:space="preserve">DC Check-off</t>
  </si>
  <si>
    <t xml:space="preserve">Laborers Local 397 PAC</t>
  </si>
  <si>
    <t xml:space="preserve">S.T</t>
  </si>
  <si>
    <t xml:space="preserve">DBL</t>
  </si>
  <si>
    <t xml:space="preserve">   TOTAL FRINGES</t>
  </si>
  <si>
    <t xml:space="preserve">       TOTAL FRINGES USED FOR OVERTIME CALCULATION</t>
  </si>
  <si>
    <t xml:space="preserve">H&amp;W, PENSION, ANNUITY AND TRAINING TO LOCAL 100 &amp; 397 FRINGE BENEFIT FUNDS</t>
  </si>
  <si>
    <t xml:space="preserve">LECET, SICAP, LPL, DC CHECK-OFF &amp; SUPP DUES TO SOUTHWESTERN ILLINOIS DISTRICT COUNCIL</t>
  </si>
  <si>
    <t xml:space="preserve">LABORERS LOCAL 397 PAC TO LABORERS LOCAL 397</t>
  </si>
  <si>
    <t xml:space="preserve">Work Assessments: 3% of gross</t>
  </si>
  <si>
    <t xml:space="preserve">Work Assessments are to be paid to the Local in the area where work is performed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</si>
</sst>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0"/>
      <name val="Arial"/>
      <family val="0"/>
      <charset val="1"/>
    </font>
    <font>
      <b val="true"/>
      <sz val="12"/>
      <color rgb="FFFF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8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name val="Times New Roman"/>
      <family val="1"/>
      <charset val="1"/>
    </font>
    <font>
      <sz val="8"/>
      <name val="Times New Roman"/>
      <family val="1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8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A9D18E"/>
        <bgColor rgb="FF99CCFF"/>
      </patternFill>
    </fill>
    <fill>
      <patternFill patternType="solid">
        <fgColor rgb="FFCCFFFF"/>
        <bgColor rgb="FFCCFFFF"/>
      </patternFill>
    </fill>
  </fills>
  <borders count="4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14" fillId="3" borderId="34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15" fillId="3" borderId="35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9" fillId="4" borderId="35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0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3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4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5" borderId="3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4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8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B38" activeCellId="0" sqref="B38"/>
    </sheetView>
  </sheetViews>
  <sheetFormatPr defaultColWidth="8.6875" defaultRowHeight="13.2" zeroHeight="false" outlineLevelRow="0" outlineLevelCol="0"/>
  <cols>
    <col collapsed="false" customWidth="true" hidden="false" outlineLevel="0" max="5" min="5" style="0" width="9.66"/>
    <col collapsed="false" customWidth="true" hidden="false" outlineLevel="0" max="13" min="13" style="0" width="10.89"/>
    <col collapsed="false" customWidth="true" hidden="false" outlineLevel="0" max="14" min="14" style="0" width="10.11"/>
    <col collapsed="false" customWidth="true" hidden="false" outlineLevel="0" max="261" min="261" style="0" width="9.66"/>
    <col collapsed="false" customWidth="true" hidden="false" outlineLevel="0" max="269" min="269" style="0" width="10.89"/>
    <col collapsed="false" customWidth="true" hidden="false" outlineLevel="0" max="270" min="270" style="0" width="10.11"/>
    <col collapsed="false" customWidth="true" hidden="false" outlineLevel="0" max="517" min="517" style="0" width="9.66"/>
    <col collapsed="false" customWidth="true" hidden="false" outlineLevel="0" max="525" min="525" style="0" width="10.89"/>
    <col collapsed="false" customWidth="true" hidden="false" outlineLevel="0" max="526" min="526" style="0" width="10.11"/>
    <col collapsed="false" customWidth="true" hidden="false" outlineLevel="0" max="773" min="773" style="0" width="9.66"/>
    <col collapsed="false" customWidth="true" hidden="false" outlineLevel="0" max="781" min="781" style="0" width="10.89"/>
    <col collapsed="false" customWidth="true" hidden="false" outlineLevel="0" max="782" min="782" style="0" width="10.1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customFormat="false" ht="15.6" hidden="false" customHeight="false" outlineLevel="0" collapsed="false">
      <c r="A3" s="2" t="s">
        <v>1</v>
      </c>
      <c r="B3" s="2"/>
      <c r="C3" s="3"/>
      <c r="D3" s="4" t="s">
        <v>2</v>
      </c>
      <c r="E3" s="5" t="s">
        <v>3</v>
      </c>
      <c r="F3" s="5"/>
      <c r="G3" s="5"/>
      <c r="H3" s="5"/>
      <c r="I3" s="5"/>
      <c r="J3" s="5"/>
    </row>
    <row r="4" customFormat="false" ht="12.75" hidden="false" customHeight="true" outlineLevel="0" collapsed="false">
      <c r="A4" s="2"/>
      <c r="B4" s="2"/>
      <c r="C4" s="3"/>
      <c r="D4" s="4"/>
      <c r="E4" s="6"/>
      <c r="L4" s="7" t="s">
        <v>4</v>
      </c>
      <c r="M4" s="7"/>
      <c r="N4" s="8" t="n">
        <v>58.17</v>
      </c>
    </row>
    <row r="5" customFormat="false" ht="13.8" hidden="false" customHeight="false" outlineLevel="0" collapsed="false">
      <c r="F5" s="3" t="s">
        <v>5</v>
      </c>
      <c r="G5" s="3"/>
      <c r="H5" s="9" t="s">
        <v>6</v>
      </c>
      <c r="I5" s="3" t="s">
        <v>7</v>
      </c>
      <c r="J5" s="3"/>
    </row>
    <row r="6" customFormat="false" ht="12.75" hidden="false" customHeight="true" outlineLevel="0" collapsed="false">
      <c r="A6" s="10" t="s">
        <v>8</v>
      </c>
      <c r="B6" s="11" t="s">
        <v>9</v>
      </c>
      <c r="C6" s="11"/>
      <c r="D6" s="11"/>
      <c r="E6" s="11"/>
      <c r="F6" s="12" t="n">
        <f aca="false">N4-B41</f>
        <v>32.27</v>
      </c>
      <c r="G6" s="13"/>
      <c r="H6" s="14" t="n">
        <f aca="false">F6*1.5</f>
        <v>48.405</v>
      </c>
      <c r="I6" s="15"/>
      <c r="J6" s="16" t="n">
        <f aca="false">((N4-SUM(E39:G39))*2)-M41</f>
        <v>64.54</v>
      </c>
    </row>
    <row r="7" customFormat="false" ht="12.75" hidden="false" customHeight="true" outlineLevel="0" collapsed="false">
      <c r="A7" s="17"/>
      <c r="B7" s="18" t="s">
        <v>10</v>
      </c>
      <c r="C7" s="19" t="s">
        <v>11</v>
      </c>
      <c r="D7" s="19"/>
      <c r="E7" s="19"/>
      <c r="F7" s="20" t="n">
        <f aca="false">F6+0.5</f>
        <v>32.77</v>
      </c>
      <c r="G7" s="21"/>
      <c r="H7" s="22" t="n">
        <f aca="false">H6+(0.5*1.5)</f>
        <v>49.155</v>
      </c>
      <c r="J7" s="23" t="n">
        <f aca="false">J6+(0.5*2)</f>
        <v>65.54</v>
      </c>
    </row>
    <row r="8" customFormat="false" ht="12.75" hidden="false" customHeight="true" outlineLevel="0" collapsed="false">
      <c r="A8" s="17"/>
      <c r="B8" s="18" t="s">
        <v>12</v>
      </c>
      <c r="C8" s="19" t="s">
        <v>13</v>
      </c>
      <c r="D8" s="19"/>
      <c r="E8" s="19"/>
      <c r="F8" s="20" t="n">
        <f aca="false">F6+1</f>
        <v>33.27</v>
      </c>
      <c r="G8" s="21"/>
      <c r="H8" s="22" t="n">
        <f aca="false">H6+(1*1.5)</f>
        <v>49.905</v>
      </c>
      <c r="J8" s="23" t="n">
        <f aca="false">J6+(1*2)</f>
        <v>66.54</v>
      </c>
    </row>
    <row r="9" customFormat="false" ht="12.75" hidden="false" customHeight="true" outlineLevel="0" collapsed="false">
      <c r="A9" s="24"/>
      <c r="B9" s="25" t="s">
        <v>14</v>
      </c>
      <c r="C9" s="26" t="s">
        <v>15</v>
      </c>
      <c r="D9" s="26"/>
      <c r="E9" s="26"/>
      <c r="F9" s="27" t="n">
        <f aca="false">F6+1.5</f>
        <v>33.77</v>
      </c>
      <c r="G9" s="28"/>
      <c r="H9" s="29" t="n">
        <f aca="false">H6+(1.5*1.5)</f>
        <v>50.655</v>
      </c>
      <c r="I9" s="30"/>
      <c r="J9" s="31" t="n">
        <f aca="false">J6+(1.5*2)</f>
        <v>67.54</v>
      </c>
    </row>
    <row r="10" customFormat="false" ht="5.1" hidden="false" customHeight="true" outlineLevel="0" collapsed="false">
      <c r="B10" s="32"/>
      <c r="C10" s="32"/>
      <c r="F10" s="33"/>
      <c r="H10" s="33"/>
      <c r="J10" s="33"/>
    </row>
    <row r="11" customFormat="false" ht="12.75" hidden="false" customHeight="true" outlineLevel="0" collapsed="false">
      <c r="A11" s="34" t="s">
        <v>16</v>
      </c>
      <c r="B11" s="35" t="s">
        <v>17</v>
      </c>
      <c r="C11" s="35"/>
      <c r="D11" s="35"/>
      <c r="E11" s="35"/>
      <c r="F11" s="36" t="n">
        <f aca="false">F6+0.5</f>
        <v>32.77</v>
      </c>
      <c r="G11" s="15"/>
      <c r="H11" s="37" t="n">
        <f aca="false">H6+(0.5*1.5)</f>
        <v>49.155</v>
      </c>
      <c r="I11" s="15"/>
      <c r="J11" s="16" t="n">
        <f aca="false">J6+(0.5*2)</f>
        <v>65.54</v>
      </c>
    </row>
    <row r="12" customFormat="false" ht="12.75" hidden="false" customHeight="true" outlineLevel="0" collapsed="false">
      <c r="A12" s="17"/>
      <c r="B12" s="18" t="s">
        <v>10</v>
      </c>
      <c r="C12" s="38" t="s">
        <v>11</v>
      </c>
      <c r="D12" s="38"/>
      <c r="E12" s="38"/>
      <c r="F12" s="39" t="n">
        <f aca="false">F11+0.5</f>
        <v>33.27</v>
      </c>
      <c r="H12" s="40" t="n">
        <f aca="false">H11+(0.5*1.5)</f>
        <v>49.905</v>
      </c>
      <c r="J12" s="23" t="n">
        <f aca="false">J11+(0.5*2)</f>
        <v>66.54</v>
      </c>
    </row>
    <row r="13" customFormat="false" ht="12.75" hidden="false" customHeight="true" outlineLevel="0" collapsed="false">
      <c r="A13" s="17"/>
      <c r="B13" s="18" t="s">
        <v>12</v>
      </c>
      <c r="C13" s="19" t="s">
        <v>13</v>
      </c>
      <c r="D13" s="19"/>
      <c r="E13" s="19"/>
      <c r="F13" s="39" t="n">
        <f aca="false">F11+1</f>
        <v>33.77</v>
      </c>
      <c r="H13" s="22" t="n">
        <f aca="false">H11+(1*1.5)</f>
        <v>50.655</v>
      </c>
      <c r="J13" s="23" t="n">
        <f aca="false">J11+(1*2)</f>
        <v>67.54</v>
      </c>
    </row>
    <row r="14" customFormat="false" ht="12.75" hidden="false" customHeight="true" outlineLevel="0" collapsed="false">
      <c r="A14" s="24"/>
      <c r="B14" s="25" t="s">
        <v>14</v>
      </c>
      <c r="C14" s="26" t="s">
        <v>15</v>
      </c>
      <c r="D14" s="26"/>
      <c r="E14" s="26"/>
      <c r="F14" s="41" t="n">
        <f aca="false">F11+1.5</f>
        <v>34.27</v>
      </c>
      <c r="G14" s="30"/>
      <c r="H14" s="29" t="n">
        <f aca="false">H11+(1.5*1.5)</f>
        <v>51.405</v>
      </c>
      <c r="I14" s="30"/>
      <c r="J14" s="31" t="n">
        <f aca="false">J11+(1.5*2)</f>
        <v>68.54</v>
      </c>
    </row>
    <row r="15" customFormat="false" ht="4.5" hidden="false" customHeight="true" outlineLevel="0" collapsed="false">
      <c r="F15" s="42"/>
      <c r="H15" s="42"/>
      <c r="J15" s="42"/>
    </row>
    <row r="16" customFormat="false" ht="12.75" hidden="false" customHeight="true" outlineLevel="0" collapsed="false">
      <c r="A16" s="10" t="s">
        <v>18</v>
      </c>
      <c r="B16" s="35" t="s">
        <v>19</v>
      </c>
      <c r="C16" s="35"/>
      <c r="D16" s="35"/>
      <c r="E16" s="35"/>
      <c r="F16" s="14" t="n">
        <f aca="false">F6+0.5</f>
        <v>32.77</v>
      </c>
      <c r="G16" s="15"/>
      <c r="H16" s="14" t="n">
        <f aca="false">H6+(0.5*1.5)</f>
        <v>49.155</v>
      </c>
      <c r="I16" s="15"/>
      <c r="J16" s="16" t="n">
        <f aca="false">J6+(0.5*2)</f>
        <v>65.54</v>
      </c>
    </row>
    <row r="17" customFormat="false" ht="12.75" hidden="false" customHeight="true" outlineLevel="0" collapsed="false">
      <c r="A17" s="17"/>
      <c r="B17" s="18" t="s">
        <v>10</v>
      </c>
      <c r="C17" s="19" t="s">
        <v>11</v>
      </c>
      <c r="D17" s="19"/>
      <c r="E17" s="19"/>
      <c r="F17" s="22" t="n">
        <f aca="false">F16+0.5</f>
        <v>33.27</v>
      </c>
      <c r="H17" s="22" t="n">
        <f aca="false">H16+(0.5*1.5)</f>
        <v>49.905</v>
      </c>
      <c r="J17" s="23" t="n">
        <f aca="false">J16+(0.5*2)</f>
        <v>66.54</v>
      </c>
    </row>
    <row r="18" customFormat="false" ht="12.75" hidden="false" customHeight="true" outlineLevel="0" collapsed="false">
      <c r="A18" s="17"/>
      <c r="B18" s="18" t="s">
        <v>12</v>
      </c>
      <c r="C18" s="19" t="s">
        <v>13</v>
      </c>
      <c r="D18" s="19"/>
      <c r="E18" s="19"/>
      <c r="F18" s="22" t="n">
        <f aca="false">F16+1</f>
        <v>33.77</v>
      </c>
      <c r="H18" s="22" t="n">
        <f aca="false">H16+(1*1.5)</f>
        <v>50.655</v>
      </c>
      <c r="J18" s="23" t="n">
        <f aca="false">J16+(1*2)</f>
        <v>67.54</v>
      </c>
    </row>
    <row r="19" customFormat="false" ht="12.75" hidden="false" customHeight="true" outlineLevel="0" collapsed="false">
      <c r="A19" s="24"/>
      <c r="B19" s="25" t="s">
        <v>14</v>
      </c>
      <c r="C19" s="26" t="s">
        <v>15</v>
      </c>
      <c r="D19" s="26"/>
      <c r="E19" s="26"/>
      <c r="F19" s="29" t="n">
        <f aca="false">F16+1.5</f>
        <v>34.27</v>
      </c>
      <c r="G19" s="30"/>
      <c r="H19" s="29" t="n">
        <f aca="false">H16+(1.5*1.5)</f>
        <v>51.405</v>
      </c>
      <c r="I19" s="30"/>
      <c r="J19" s="31" t="n">
        <f aca="false">J16+(1.5*2)</f>
        <v>68.54</v>
      </c>
    </row>
    <row r="20" customFormat="false" ht="5.1" hidden="false" customHeight="true" outlineLevel="0" collapsed="false">
      <c r="F20" s="42"/>
      <c r="H20" s="42"/>
      <c r="J20" s="42"/>
    </row>
    <row r="21" customFormat="false" ht="12.75" hidden="false" customHeight="true" outlineLevel="0" collapsed="false">
      <c r="A21" s="10" t="s">
        <v>18</v>
      </c>
      <c r="B21" s="35" t="s">
        <v>20</v>
      </c>
      <c r="C21" s="35"/>
      <c r="D21" s="35"/>
      <c r="E21" s="35"/>
      <c r="F21" s="14" t="n">
        <f aca="false">F6+0.5</f>
        <v>32.77</v>
      </c>
      <c r="G21" s="15"/>
      <c r="H21" s="14" t="n">
        <f aca="false">H6+(0.5*1.5)</f>
        <v>49.155</v>
      </c>
      <c r="I21" s="15"/>
      <c r="J21" s="16" t="n">
        <f aca="false">J6+(0.5*2)</f>
        <v>65.54</v>
      </c>
    </row>
    <row r="22" customFormat="false" ht="12.75" hidden="false" customHeight="true" outlineLevel="0" collapsed="false">
      <c r="A22" s="17"/>
      <c r="B22" s="18" t="s">
        <v>10</v>
      </c>
      <c r="C22" s="19" t="s">
        <v>11</v>
      </c>
      <c r="D22" s="19"/>
      <c r="E22" s="19"/>
      <c r="F22" s="22" t="n">
        <f aca="false">F21+0.5</f>
        <v>33.27</v>
      </c>
      <c r="H22" s="22" t="n">
        <f aca="false">H21+(0.5*1.5)</f>
        <v>49.905</v>
      </c>
      <c r="J22" s="23" t="n">
        <f aca="false">J21+(0.5*2)</f>
        <v>66.54</v>
      </c>
    </row>
    <row r="23" customFormat="false" ht="12.75" hidden="false" customHeight="true" outlineLevel="0" collapsed="false">
      <c r="A23" s="17"/>
      <c r="B23" s="18" t="s">
        <v>12</v>
      </c>
      <c r="C23" s="19" t="s">
        <v>13</v>
      </c>
      <c r="D23" s="19"/>
      <c r="E23" s="19"/>
      <c r="F23" s="22" t="n">
        <f aca="false">F21+1</f>
        <v>33.77</v>
      </c>
      <c r="H23" s="22" t="n">
        <f aca="false">H21+(1*1.5)</f>
        <v>50.655</v>
      </c>
      <c r="J23" s="23" t="n">
        <f aca="false">J21+(1*2)</f>
        <v>67.54</v>
      </c>
    </row>
    <row r="24" customFormat="false" ht="12.75" hidden="false" customHeight="true" outlineLevel="0" collapsed="false">
      <c r="A24" s="24"/>
      <c r="B24" s="25" t="s">
        <v>14</v>
      </c>
      <c r="C24" s="26" t="s">
        <v>15</v>
      </c>
      <c r="D24" s="26"/>
      <c r="E24" s="26"/>
      <c r="F24" s="29" t="n">
        <f aca="false">F21+1.5</f>
        <v>34.27</v>
      </c>
      <c r="G24" s="30"/>
      <c r="H24" s="29" t="n">
        <f aca="false">H21+(1.5*1.5)</f>
        <v>51.405</v>
      </c>
      <c r="I24" s="30"/>
      <c r="J24" s="31" t="n">
        <f aca="false">J21+(1.5*2)</f>
        <v>68.54</v>
      </c>
    </row>
    <row r="25" customFormat="false" ht="5.1" hidden="false" customHeight="true" outlineLevel="0" collapsed="false">
      <c r="F25" s="42"/>
      <c r="H25" s="42"/>
      <c r="J25" s="42"/>
    </row>
    <row r="26" customFormat="false" ht="12.75" hidden="false" customHeight="true" outlineLevel="0" collapsed="false">
      <c r="A26" s="10" t="s">
        <v>21</v>
      </c>
      <c r="B26" s="43" t="s">
        <v>22</v>
      </c>
      <c r="C26" s="43"/>
      <c r="D26" s="43"/>
      <c r="E26" s="43"/>
      <c r="F26" s="14" t="n">
        <f aca="false">F6+0.5</f>
        <v>32.77</v>
      </c>
      <c r="G26" s="44"/>
      <c r="H26" s="14" t="n">
        <f aca="false">H6+(0.5*1.5)</f>
        <v>49.155</v>
      </c>
      <c r="I26" s="44"/>
      <c r="J26" s="16" t="n">
        <f aca="false">J6+(0.5*2)</f>
        <v>65.54</v>
      </c>
    </row>
    <row r="27" customFormat="false" ht="12.75" hidden="false" customHeight="true" outlineLevel="0" collapsed="false">
      <c r="A27" s="17"/>
      <c r="B27" s="18" t="s">
        <v>10</v>
      </c>
      <c r="C27" s="19" t="s">
        <v>11</v>
      </c>
      <c r="D27" s="19"/>
      <c r="E27" s="19"/>
      <c r="F27" s="45" t="n">
        <f aca="false">F26+0.5</f>
        <v>33.27</v>
      </c>
      <c r="G27" s="46"/>
      <c r="H27" s="22" t="n">
        <f aca="false">H26+(0.5*1.5)</f>
        <v>49.905</v>
      </c>
      <c r="I27" s="46"/>
      <c r="J27" s="23" t="n">
        <f aca="false">J26+(0.5*2)</f>
        <v>66.54</v>
      </c>
    </row>
    <row r="28" customFormat="false" ht="12.75" hidden="false" customHeight="true" outlineLevel="0" collapsed="false">
      <c r="A28" s="17"/>
      <c r="B28" s="18" t="s">
        <v>12</v>
      </c>
      <c r="C28" s="19" t="s">
        <v>13</v>
      </c>
      <c r="D28" s="19"/>
      <c r="E28" s="19"/>
      <c r="F28" s="45" t="n">
        <f aca="false">F26+1</f>
        <v>33.77</v>
      </c>
      <c r="G28" s="46"/>
      <c r="H28" s="22" t="n">
        <f aca="false">H26+(1*1.5)</f>
        <v>50.655</v>
      </c>
      <c r="I28" s="46"/>
      <c r="J28" s="23" t="n">
        <f aca="false">J26+(1*2)</f>
        <v>67.54</v>
      </c>
    </row>
    <row r="29" customFormat="false" ht="12.75" hidden="false" customHeight="true" outlineLevel="0" collapsed="false">
      <c r="A29" s="24"/>
      <c r="B29" s="25" t="s">
        <v>14</v>
      </c>
      <c r="C29" s="26" t="s">
        <v>15</v>
      </c>
      <c r="D29" s="26"/>
      <c r="E29" s="26"/>
      <c r="F29" s="47" t="n">
        <f aca="false">F26+1.5</f>
        <v>34.27</v>
      </c>
      <c r="G29" s="48"/>
      <c r="H29" s="29" t="n">
        <f aca="false">H26+(1.5*1.5)</f>
        <v>51.405</v>
      </c>
      <c r="I29" s="48"/>
      <c r="J29" s="31" t="n">
        <f aca="false">J26+(1.5*2)</f>
        <v>68.54</v>
      </c>
    </row>
    <row r="30" customFormat="false" ht="5.1" hidden="false" customHeight="true" outlineLevel="0" collapsed="false">
      <c r="F30" s="42"/>
      <c r="H30" s="42"/>
      <c r="J30" s="42"/>
    </row>
    <row r="31" customFormat="false" ht="12.75" hidden="false" customHeight="true" outlineLevel="0" collapsed="false">
      <c r="A31" s="10" t="s">
        <v>23</v>
      </c>
      <c r="B31" s="35" t="s">
        <v>24</v>
      </c>
      <c r="C31" s="35"/>
      <c r="D31" s="35"/>
      <c r="E31" s="35"/>
      <c r="F31" s="14" t="n">
        <f aca="false">F6+1.5</f>
        <v>33.77</v>
      </c>
      <c r="G31" s="15"/>
      <c r="H31" s="14" t="n">
        <f aca="false">H6+(1.5*1.5)</f>
        <v>50.655</v>
      </c>
      <c r="I31" s="15"/>
      <c r="J31" s="16" t="n">
        <f aca="false">J6+(1.5*2)</f>
        <v>67.54</v>
      </c>
    </row>
    <row r="32" customFormat="false" ht="12.75" hidden="false" customHeight="true" outlineLevel="0" collapsed="false">
      <c r="A32" s="17"/>
      <c r="B32" s="18" t="s">
        <v>10</v>
      </c>
      <c r="C32" s="19" t="s">
        <v>11</v>
      </c>
      <c r="D32" s="19"/>
      <c r="E32" s="19"/>
      <c r="F32" s="22" t="n">
        <f aca="false">F31+0.5</f>
        <v>34.27</v>
      </c>
      <c r="H32" s="22" t="n">
        <f aca="false">H31+(0.5*1.5)</f>
        <v>51.405</v>
      </c>
      <c r="J32" s="23" t="n">
        <f aca="false">J31+(0.5*2)</f>
        <v>68.54</v>
      </c>
      <c r="M32" s="9" t="s">
        <v>25</v>
      </c>
      <c r="N32" s="9" t="s">
        <v>26</v>
      </c>
    </row>
    <row r="33" customFormat="false" ht="12.75" hidden="false" customHeight="true" outlineLevel="0" collapsed="false">
      <c r="A33" s="17"/>
      <c r="B33" s="18" t="s">
        <v>12</v>
      </c>
      <c r="C33" s="19" t="s">
        <v>13</v>
      </c>
      <c r="D33" s="19"/>
      <c r="E33" s="19"/>
      <c r="F33" s="22" t="n">
        <f aca="false">F31+1</f>
        <v>34.77</v>
      </c>
      <c r="H33" s="22" t="n">
        <f aca="false">H31+(1*1.5)</f>
        <v>52.155</v>
      </c>
      <c r="J33" s="23" t="n">
        <f aca="false">J31+(1*2)</f>
        <v>69.54</v>
      </c>
      <c r="L33" s="49" t="s">
        <v>27</v>
      </c>
      <c r="M33" s="12" t="n">
        <v>18</v>
      </c>
      <c r="N33" s="16" t="n">
        <f aca="false">M33*1.5</f>
        <v>27</v>
      </c>
    </row>
    <row r="34" customFormat="false" ht="12.75" hidden="false" customHeight="true" outlineLevel="0" collapsed="false">
      <c r="A34" s="24"/>
      <c r="B34" s="25" t="s">
        <v>14</v>
      </c>
      <c r="C34" s="26" t="s">
        <v>15</v>
      </c>
      <c r="D34" s="26"/>
      <c r="E34" s="26"/>
      <c r="F34" s="29" t="n">
        <f aca="false">F31+1.5</f>
        <v>35.27</v>
      </c>
      <c r="G34" s="30"/>
      <c r="H34" s="29" t="n">
        <f aca="false">H31+(1.5*1.5)</f>
        <v>52.905</v>
      </c>
      <c r="I34" s="30"/>
      <c r="J34" s="31" t="n">
        <f aca="false">J31+(1.5*2)</f>
        <v>70.54</v>
      </c>
      <c r="L34" s="50" t="s">
        <v>28</v>
      </c>
      <c r="M34" s="51"/>
      <c r="N34" s="52"/>
    </row>
    <row r="35" customFormat="false" ht="5.25" hidden="false" customHeight="true" outlineLevel="0" collapsed="false"/>
    <row r="36" customFormat="false" ht="31.8" hidden="false" customHeight="false" outlineLevel="0" collapsed="false">
      <c r="A36" s="53" t="s">
        <v>29</v>
      </c>
      <c r="B36" s="54" t="s">
        <v>30</v>
      </c>
      <c r="C36" s="54" t="s">
        <v>31</v>
      </c>
      <c r="D36" s="54" t="s">
        <v>32</v>
      </c>
      <c r="E36" s="54" t="s">
        <v>33</v>
      </c>
      <c r="F36" s="55" t="s">
        <v>34</v>
      </c>
      <c r="G36" s="55" t="s">
        <v>35</v>
      </c>
      <c r="H36" s="56" t="s">
        <v>36</v>
      </c>
      <c r="I36" s="57" t="s">
        <v>37</v>
      </c>
      <c r="J36" s="55" t="s">
        <v>38</v>
      </c>
      <c r="K36" s="58" t="s">
        <v>39</v>
      </c>
      <c r="L36" s="59" t="s">
        <v>40</v>
      </c>
    </row>
    <row r="37" customFormat="false" ht="12.75" hidden="false" customHeight="true" outlineLevel="0" collapsed="false">
      <c r="A37" s="60" t="s">
        <v>41</v>
      </c>
      <c r="B37" s="61" t="n">
        <v>8.45</v>
      </c>
      <c r="C37" s="61" t="n">
        <v>10.9</v>
      </c>
      <c r="D37" s="61" t="n">
        <v>5</v>
      </c>
      <c r="E37" s="61" t="n">
        <v>0.8</v>
      </c>
      <c r="F37" s="61" t="n">
        <v>0.65</v>
      </c>
      <c r="G37" s="61" t="n">
        <v>0.1</v>
      </c>
      <c r="H37" s="42"/>
      <c r="I37" s="61" t="n">
        <v>0.5</v>
      </c>
      <c r="J37" s="62" t="n">
        <v>0.1</v>
      </c>
      <c r="K37" s="62" t="n">
        <v>0.7</v>
      </c>
      <c r="L37" s="62" t="n">
        <v>0.1</v>
      </c>
    </row>
    <row r="38" customFormat="false" ht="13.2" hidden="false" customHeight="false" outlineLevel="0" collapsed="false">
      <c r="A38" s="60" t="s">
        <v>26</v>
      </c>
      <c r="B38" s="63" t="n">
        <f aca="false">B37*1.5</f>
        <v>12.675</v>
      </c>
      <c r="C38" s="63" t="n">
        <f aca="false">C37*1.5</f>
        <v>16.35</v>
      </c>
      <c r="D38" s="63" t="n">
        <f aca="false">D37*1.5</f>
        <v>7.5</v>
      </c>
      <c r="E38" s="63" t="n">
        <f aca="false">E37</f>
        <v>0.8</v>
      </c>
      <c r="F38" s="63" t="n">
        <f aca="false">F37</f>
        <v>0.65</v>
      </c>
      <c r="G38" s="63" t="n">
        <f aca="false">G37</f>
        <v>0.1</v>
      </c>
      <c r="H38" s="42"/>
      <c r="I38" s="63" t="n">
        <v>0.5</v>
      </c>
      <c r="J38" s="62" t="n">
        <f aca="false">J37</f>
        <v>0.1</v>
      </c>
      <c r="K38" s="62" t="n">
        <f aca="false">K37</f>
        <v>0.7</v>
      </c>
      <c r="L38" s="62" t="n">
        <f aca="false">L37</f>
        <v>0.1</v>
      </c>
    </row>
    <row r="39" customFormat="false" ht="13.8" hidden="false" customHeight="false" outlineLevel="0" collapsed="false">
      <c r="A39" s="17" t="s">
        <v>42</v>
      </c>
      <c r="B39" s="64" t="n">
        <f aca="false">B37*2</f>
        <v>16.9</v>
      </c>
      <c r="C39" s="65" t="n">
        <f aca="false">C37*2</f>
        <v>21.8</v>
      </c>
      <c r="D39" s="65" t="n">
        <f aca="false">D37*2</f>
        <v>10</v>
      </c>
      <c r="E39" s="64" t="n">
        <f aca="false">E37</f>
        <v>0.8</v>
      </c>
      <c r="F39" s="64" t="n">
        <f aca="false">F37</f>
        <v>0.65</v>
      </c>
      <c r="G39" s="64" t="n">
        <f aca="false">G37</f>
        <v>0.1</v>
      </c>
      <c r="H39" s="42"/>
      <c r="I39" s="64" t="n">
        <v>0.5</v>
      </c>
      <c r="J39" s="62" t="n">
        <f aca="false">J37</f>
        <v>0.1</v>
      </c>
      <c r="K39" s="62" t="n">
        <f aca="false">K37</f>
        <v>0.7</v>
      </c>
      <c r="L39" s="62" t="n">
        <f aca="false">L37</f>
        <v>0.1</v>
      </c>
    </row>
    <row r="40" customFormat="false" ht="13.8" hidden="false" customHeight="false" outlineLevel="0" collapsed="false">
      <c r="A40" s="66" t="s">
        <v>43</v>
      </c>
      <c r="B40" s="67"/>
      <c r="C40" s="32"/>
      <c r="D40" s="68" t="s">
        <v>44</v>
      </c>
      <c r="E40" s="69"/>
      <c r="F40" s="69"/>
      <c r="G40" s="69"/>
      <c r="H40" s="70"/>
      <c r="I40" s="71"/>
      <c r="L40" s="30"/>
      <c r="M40" s="51"/>
      <c r="N40" s="72"/>
    </row>
    <row r="41" customFormat="false" ht="13.8" hidden="false" customHeight="false" outlineLevel="0" collapsed="false">
      <c r="A41" s="73" t="s">
        <v>25</v>
      </c>
      <c r="B41" s="74" t="n">
        <f aca="false">SUM(B37:G37)</f>
        <v>25.9</v>
      </c>
      <c r="C41" s="75" t="s">
        <v>26</v>
      </c>
      <c r="D41" s="76" t="n">
        <f aca="false">SUM(B38:G38)</f>
        <v>38.075</v>
      </c>
      <c r="E41" s="77" t="s">
        <v>42</v>
      </c>
      <c r="F41" s="78" t="n">
        <f aca="false">SUM(B39:G39)</f>
        <v>50.25</v>
      </c>
      <c r="H41" s="79" t="s">
        <v>41</v>
      </c>
      <c r="I41" s="80" t="n">
        <f aca="false">SUM(B37:D37)</f>
        <v>24.35</v>
      </c>
      <c r="J41" s="69" t="s">
        <v>26</v>
      </c>
      <c r="K41" s="81" t="n">
        <f aca="false">SUM(B38:D38)</f>
        <v>36.525</v>
      </c>
      <c r="L41" s="82" t="s">
        <v>42</v>
      </c>
      <c r="M41" s="83" t="n">
        <f aca="false">SUM(B39:D39)</f>
        <v>48.7</v>
      </c>
    </row>
    <row r="42" customFormat="false" ht="7.5" hidden="false" customHeight="true" outlineLevel="0" collapsed="false">
      <c r="A42" s="84"/>
      <c r="J42" s="85"/>
      <c r="K42" s="72"/>
      <c r="L42" s="72"/>
      <c r="M42" s="72"/>
    </row>
    <row r="43" customFormat="false" ht="13.2" hidden="false" customHeight="false" outlineLevel="0" collapsed="false">
      <c r="A43" s="86" t="s">
        <v>45</v>
      </c>
      <c r="B43" s="86"/>
      <c r="C43" s="86"/>
      <c r="D43" s="86"/>
      <c r="E43" s="86"/>
      <c r="F43" s="86"/>
      <c r="G43" s="86"/>
      <c r="H43" s="86"/>
      <c r="I43" s="86"/>
      <c r="J43" s="86"/>
      <c r="K43" s="87"/>
      <c r="L43" s="9"/>
      <c r="M43" s="3"/>
    </row>
    <row r="44" customFormat="false" ht="13.2" hidden="false" customHeight="false" outlineLevel="0" collapsed="false">
      <c r="A44" s="88" t="s">
        <v>46</v>
      </c>
      <c r="B44" s="88"/>
      <c r="C44" s="88"/>
      <c r="D44" s="88"/>
      <c r="E44" s="88"/>
      <c r="F44" s="88"/>
      <c r="G44" s="88"/>
      <c r="H44" s="88"/>
      <c r="I44" s="88"/>
      <c r="J44" s="88"/>
      <c r="K44" s="72"/>
      <c r="L44" s="89"/>
      <c r="M44" s="72"/>
    </row>
    <row r="45" customFormat="false" ht="13.2" hidden="false" customHeight="false" outlineLevel="0" collapsed="false">
      <c r="A45" s="90" t="s">
        <v>47</v>
      </c>
      <c r="B45" s="90"/>
      <c r="C45" s="90"/>
      <c r="D45" s="90"/>
      <c r="E45" s="90"/>
      <c r="F45" s="90"/>
      <c r="G45" s="90"/>
      <c r="H45" s="90"/>
      <c r="I45" s="90"/>
      <c r="J45" s="90"/>
      <c r="K45" s="72"/>
      <c r="L45" s="89"/>
      <c r="M45" s="72"/>
    </row>
    <row r="46" customFormat="false" ht="7.5" hidden="false" customHeight="true" outlineLevel="0" collapsed="false">
      <c r="J46" s="72"/>
      <c r="K46" s="72"/>
      <c r="L46" s="91"/>
      <c r="M46" s="72"/>
    </row>
    <row r="47" customFormat="false" ht="13.2" hidden="false" customHeight="false" outlineLevel="0" collapsed="false">
      <c r="A47" s="92" t="s">
        <v>48</v>
      </c>
      <c r="B47" s="92"/>
      <c r="C47" s="92"/>
      <c r="D47" s="92"/>
      <c r="E47" s="92"/>
      <c r="F47" s="92"/>
      <c r="G47" s="92"/>
      <c r="H47" s="92"/>
      <c r="I47" s="92"/>
      <c r="J47" s="92"/>
      <c r="K47" s="72"/>
      <c r="L47" s="91"/>
      <c r="M47" s="72"/>
    </row>
    <row r="48" customFormat="false" ht="13.2" hidden="false" customHeight="false" outlineLevel="0" collapsed="false">
      <c r="A48" s="93" t="s">
        <v>49</v>
      </c>
      <c r="B48" s="93"/>
      <c r="C48" s="93"/>
      <c r="D48" s="93"/>
      <c r="E48" s="93"/>
      <c r="F48" s="93"/>
      <c r="G48" s="93"/>
      <c r="H48" s="93"/>
      <c r="I48" s="93"/>
      <c r="J48" s="93"/>
    </row>
  </sheetData>
  <mergeCells count="32">
    <mergeCell ref="A1:N1"/>
    <mergeCell ref="E3:J3"/>
    <mergeCell ref="L4:M4"/>
    <mergeCell ref="B6:E6"/>
    <mergeCell ref="C7:E7"/>
    <mergeCell ref="C8:E8"/>
    <mergeCell ref="C9:E9"/>
    <mergeCell ref="B11:E11"/>
    <mergeCell ref="C12:E12"/>
    <mergeCell ref="C13:E13"/>
    <mergeCell ref="C14:E14"/>
    <mergeCell ref="B16:E16"/>
    <mergeCell ref="C17:E17"/>
    <mergeCell ref="C18:E18"/>
    <mergeCell ref="C19:E19"/>
    <mergeCell ref="B21:E21"/>
    <mergeCell ref="C22:E22"/>
    <mergeCell ref="C23:E23"/>
    <mergeCell ref="C24:E24"/>
    <mergeCell ref="B26:E26"/>
    <mergeCell ref="C27:E27"/>
    <mergeCell ref="C28:E28"/>
    <mergeCell ref="C29:E29"/>
    <mergeCell ref="B31:E31"/>
    <mergeCell ref="C32:E32"/>
    <mergeCell ref="C33:E33"/>
    <mergeCell ref="C34:E34"/>
    <mergeCell ref="A43:J43"/>
    <mergeCell ref="A44:J44"/>
    <mergeCell ref="A45:J45"/>
    <mergeCell ref="A47:J47"/>
    <mergeCell ref="A48:J48"/>
  </mergeCells>
  <printOptions headings="false" gridLines="false" gridLinesSet="true" horizontalCentered="true" verticalCentered="true"/>
  <pageMargins left="0.25" right="0.25" top="0.25" bottom="0.2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2020-06-30T13:47:00Z</dcterms:created>
  <dc:creator>Jesse Parish</dc:creator>
  <dc:description/>
  <dc:language>en-US</dc:language>
  <cp:lastModifiedBy/>
  <dcterms:modified xsi:type="dcterms:W3CDTF">2020-07-02T15:11:34Z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